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S:\2025\Soutěže 2025\3-Petříček 2025\údržba\"/>
    </mc:Choice>
  </mc:AlternateContent>
  <xr:revisionPtr revIDLastSave="0" documentId="13_ncr:1_{232262DA-DB7E-4E00-9ED5-FE8764C54D4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01.1 - Práce na železničn..." sheetId="2" r:id="rId2"/>
    <sheet name="01.2 - Překážky pro práci..." sheetId="3" r:id="rId3"/>
    <sheet name="01.3 - Materiál železničn..." sheetId="4" r:id="rId4"/>
    <sheet name="02.1 - Manipulace a přepravy" sheetId="5" r:id="rId5"/>
    <sheet name="03.1 - VON" sheetId="6" r:id="rId6"/>
    <sheet name="Pokyny pro vyplnění" sheetId="7" r:id="rId7"/>
  </sheets>
  <definedNames>
    <definedName name="_xlnm._FilterDatabase" localSheetId="1" hidden="1">'01.1 - Práce na železničn...'!$C$80:$K$1436</definedName>
    <definedName name="_xlnm._FilterDatabase" localSheetId="2" hidden="1">'01.2 - Překážky pro práci...'!$C$79:$K$120</definedName>
    <definedName name="_xlnm._FilterDatabase" localSheetId="3" hidden="1">'01.3 - Materiál železničn...'!$C$78:$K$389</definedName>
    <definedName name="_xlnm._FilterDatabase" localSheetId="4" hidden="1">'02.1 - Manipulace a přepravy'!$C$79:$K$133</definedName>
    <definedName name="_xlnm._FilterDatabase" localSheetId="5" hidden="1">'03.1 - VON'!$C$79:$K$122</definedName>
    <definedName name="_xlnm.Print_Titles" localSheetId="1">'01.1 - Práce na železničn...'!$80:$80</definedName>
    <definedName name="_xlnm.Print_Titles" localSheetId="2">'01.2 - Překážky pro práci...'!$79:$79</definedName>
    <definedName name="_xlnm.Print_Titles" localSheetId="3">'01.3 - Materiál železničn...'!$78:$78</definedName>
    <definedName name="_xlnm.Print_Titles" localSheetId="4">'02.1 - Manipulace a přepravy'!$79:$79</definedName>
    <definedName name="_xlnm.Print_Titles" localSheetId="5">'03.1 - VON'!$79:$79</definedName>
    <definedName name="_xlnm.Print_Titles" localSheetId="0">'Rekapitulace stavby'!$52:$52</definedName>
    <definedName name="_xlnm.Print_Area" localSheetId="1">'01.1 - Práce na železničn...'!$C$4:$J$39,'01.1 - Práce na železničn...'!$C$45:$J$62,'01.1 - Práce na železničn...'!$C$68:$K$1436</definedName>
    <definedName name="_xlnm.Print_Area" localSheetId="2">'01.2 - Překážky pro práci...'!$C$4:$J$39,'01.2 - Překážky pro práci...'!$C$45:$J$61,'01.2 - Překážky pro práci...'!$C$67:$K$120</definedName>
    <definedName name="_xlnm.Print_Area" localSheetId="3">'01.3 - Materiál železničn...'!$C$4:$J$39,'01.3 - Materiál železničn...'!$C$45:$J$60,'01.3 - Materiál železničn...'!$C$66:$K$389</definedName>
    <definedName name="_xlnm.Print_Area" localSheetId="4">'02.1 - Manipulace a přepravy'!$C$4:$J$39,'02.1 - Manipulace a přepravy'!$C$45:$J$61,'02.1 - Manipulace a přepravy'!$C$67:$K$133</definedName>
    <definedName name="_xlnm.Print_Area" localSheetId="5">'03.1 - VON'!$C$4:$J$39,'03.1 - VON'!$C$45:$J$61,'03.1 - VON'!$C$67:$K$122</definedName>
    <definedName name="_xlnm.Print_Area" localSheetId="6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59" i="1"/>
  <c r="J35" i="6"/>
  <c r="AX59" i="1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3" i="6"/>
  <c r="BH113" i="6"/>
  <c r="BG113" i="6"/>
  <c r="BF113" i="6"/>
  <c r="T113" i="6"/>
  <c r="R113" i="6"/>
  <c r="P113" i="6"/>
  <c r="BI111" i="6"/>
  <c r="BH111" i="6"/>
  <c r="BG111" i="6"/>
  <c r="BF111" i="6"/>
  <c r="T111" i="6"/>
  <c r="R111" i="6"/>
  <c r="P111" i="6"/>
  <c r="BI109" i="6"/>
  <c r="BH109" i="6"/>
  <c r="BG109" i="6"/>
  <c r="BF109" i="6"/>
  <c r="T109" i="6"/>
  <c r="R109" i="6"/>
  <c r="P109" i="6"/>
  <c r="BI107" i="6"/>
  <c r="BH107" i="6"/>
  <c r="BG107" i="6"/>
  <c r="BF107" i="6"/>
  <c r="T107" i="6"/>
  <c r="R107" i="6"/>
  <c r="P107" i="6"/>
  <c r="BI105" i="6"/>
  <c r="BH105" i="6"/>
  <c r="BG105" i="6"/>
  <c r="BF105" i="6"/>
  <c r="T105" i="6"/>
  <c r="R105" i="6"/>
  <c r="P105" i="6"/>
  <c r="BI103" i="6"/>
  <c r="BH103" i="6"/>
  <c r="BG103" i="6"/>
  <c r="BF103" i="6"/>
  <c r="T103" i="6"/>
  <c r="R103" i="6"/>
  <c r="P103" i="6"/>
  <c r="BI101" i="6"/>
  <c r="BH101" i="6"/>
  <c r="BG101" i="6"/>
  <c r="BF101" i="6"/>
  <c r="T101" i="6"/>
  <c r="R101" i="6"/>
  <c r="P101" i="6"/>
  <c r="BI99" i="6"/>
  <c r="BH99" i="6"/>
  <c r="BG99" i="6"/>
  <c r="BF99" i="6"/>
  <c r="T99" i="6"/>
  <c r="R99" i="6"/>
  <c r="P99" i="6"/>
  <c r="BI97" i="6"/>
  <c r="BH97" i="6"/>
  <c r="BG97" i="6"/>
  <c r="BF97" i="6"/>
  <c r="T97" i="6"/>
  <c r="R97" i="6"/>
  <c r="P97" i="6"/>
  <c r="BI95" i="6"/>
  <c r="BH95" i="6"/>
  <c r="BG95" i="6"/>
  <c r="BF95" i="6"/>
  <c r="T95" i="6"/>
  <c r="R95" i="6"/>
  <c r="P95" i="6"/>
  <c r="BI93" i="6"/>
  <c r="BH93" i="6"/>
  <c r="BG93" i="6"/>
  <c r="BF93" i="6"/>
  <c r="T93" i="6"/>
  <c r="R93" i="6"/>
  <c r="P93" i="6"/>
  <c r="BI91" i="6"/>
  <c r="BH91" i="6"/>
  <c r="BG91" i="6"/>
  <c r="BF91" i="6"/>
  <c r="T91" i="6"/>
  <c r="R91" i="6"/>
  <c r="P91" i="6"/>
  <c r="BI89" i="6"/>
  <c r="BH89" i="6"/>
  <c r="BG89" i="6"/>
  <c r="BF89" i="6"/>
  <c r="T89" i="6"/>
  <c r="R89" i="6"/>
  <c r="P89" i="6"/>
  <c r="BI87" i="6"/>
  <c r="BH87" i="6"/>
  <c r="BG87" i="6"/>
  <c r="BF87" i="6"/>
  <c r="T87" i="6"/>
  <c r="R87" i="6"/>
  <c r="P87" i="6"/>
  <c r="BI86" i="6"/>
  <c r="BH86" i="6"/>
  <c r="BG86" i="6"/>
  <c r="BF86" i="6"/>
  <c r="T86" i="6"/>
  <c r="R86" i="6"/>
  <c r="P86" i="6"/>
  <c r="BI85" i="6"/>
  <c r="BH85" i="6"/>
  <c r="BG85" i="6"/>
  <c r="BF85" i="6"/>
  <c r="T85" i="6"/>
  <c r="R85" i="6"/>
  <c r="P85" i="6"/>
  <c r="BI84" i="6"/>
  <c r="BH84" i="6"/>
  <c r="BG84" i="6"/>
  <c r="BF84" i="6"/>
  <c r="T84" i="6"/>
  <c r="R84" i="6"/>
  <c r="P84" i="6"/>
  <c r="BI82" i="6"/>
  <c r="BH82" i="6"/>
  <c r="BG82" i="6"/>
  <c r="BF82" i="6"/>
  <c r="T82" i="6"/>
  <c r="R82" i="6"/>
  <c r="P82" i="6"/>
  <c r="F74" i="6"/>
  <c r="E72" i="6"/>
  <c r="F52" i="6"/>
  <c r="E50" i="6"/>
  <c r="J24" i="6"/>
  <c r="E24" i="6"/>
  <c r="J55" i="6" s="1"/>
  <c r="J23" i="6"/>
  <c r="J21" i="6"/>
  <c r="E21" i="6"/>
  <c r="J76" i="6" s="1"/>
  <c r="J20" i="6"/>
  <c r="J18" i="6"/>
  <c r="E18" i="6"/>
  <c r="F77" i="6" s="1"/>
  <c r="J17" i="6"/>
  <c r="J15" i="6"/>
  <c r="E15" i="6"/>
  <c r="F76" i="6" s="1"/>
  <c r="J14" i="6"/>
  <c r="J12" i="6"/>
  <c r="J74" i="6"/>
  <c r="E7" i="6"/>
  <c r="E70" i="6"/>
  <c r="J37" i="5"/>
  <c r="J36" i="5"/>
  <c r="AY58" i="1" s="1"/>
  <c r="J35" i="5"/>
  <c r="AX58" i="1" s="1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BI120" i="5"/>
  <c r="BH120" i="5"/>
  <c r="BG120" i="5"/>
  <c r="BF120" i="5"/>
  <c r="T120" i="5"/>
  <c r="R120" i="5"/>
  <c r="P120" i="5"/>
  <c r="BI118" i="5"/>
  <c r="BH118" i="5"/>
  <c r="BG118" i="5"/>
  <c r="BF118" i="5"/>
  <c r="T118" i="5"/>
  <c r="R118" i="5"/>
  <c r="P118" i="5"/>
  <c r="BI116" i="5"/>
  <c r="BH116" i="5"/>
  <c r="BG116" i="5"/>
  <c r="BF116" i="5"/>
  <c r="T116" i="5"/>
  <c r="R116" i="5"/>
  <c r="P116" i="5"/>
  <c r="BI114" i="5"/>
  <c r="BH114" i="5"/>
  <c r="BG114" i="5"/>
  <c r="BF114" i="5"/>
  <c r="T114" i="5"/>
  <c r="R114" i="5"/>
  <c r="P114" i="5"/>
  <c r="BI112" i="5"/>
  <c r="BH112" i="5"/>
  <c r="BG112" i="5"/>
  <c r="BF112" i="5"/>
  <c r="T112" i="5"/>
  <c r="R112" i="5"/>
  <c r="P112" i="5"/>
  <c r="BI110" i="5"/>
  <c r="BH110" i="5"/>
  <c r="BG110" i="5"/>
  <c r="BF110" i="5"/>
  <c r="T110" i="5"/>
  <c r="R110" i="5"/>
  <c r="P110" i="5"/>
  <c r="BI108" i="5"/>
  <c r="BH108" i="5"/>
  <c r="BG108" i="5"/>
  <c r="BF108" i="5"/>
  <c r="T108" i="5"/>
  <c r="R108" i="5"/>
  <c r="P108" i="5"/>
  <c r="BI106" i="5"/>
  <c r="BH106" i="5"/>
  <c r="BG106" i="5"/>
  <c r="BF106" i="5"/>
  <c r="T106" i="5"/>
  <c r="R106" i="5"/>
  <c r="P106" i="5"/>
  <c r="BI104" i="5"/>
  <c r="BH104" i="5"/>
  <c r="BG104" i="5"/>
  <c r="BF104" i="5"/>
  <c r="T104" i="5"/>
  <c r="R104" i="5"/>
  <c r="P104" i="5"/>
  <c r="BI102" i="5"/>
  <c r="BH102" i="5"/>
  <c r="BG102" i="5"/>
  <c r="BF102" i="5"/>
  <c r="T102" i="5"/>
  <c r="R102" i="5"/>
  <c r="P102" i="5"/>
  <c r="BI100" i="5"/>
  <c r="BH100" i="5"/>
  <c r="BG100" i="5"/>
  <c r="BF100" i="5"/>
  <c r="T100" i="5"/>
  <c r="R100" i="5"/>
  <c r="P100" i="5"/>
  <c r="BI98" i="5"/>
  <c r="BH98" i="5"/>
  <c r="BG98" i="5"/>
  <c r="BF98" i="5"/>
  <c r="T98" i="5"/>
  <c r="R98" i="5"/>
  <c r="P98" i="5"/>
  <c r="BI96" i="5"/>
  <c r="BH96" i="5"/>
  <c r="BG96" i="5"/>
  <c r="BF96" i="5"/>
  <c r="T96" i="5"/>
  <c r="R96" i="5"/>
  <c r="P96" i="5"/>
  <c r="BI94" i="5"/>
  <c r="BH94" i="5"/>
  <c r="BG94" i="5"/>
  <c r="BF94" i="5"/>
  <c r="T94" i="5"/>
  <c r="R94" i="5"/>
  <c r="P94" i="5"/>
  <c r="BI92" i="5"/>
  <c r="BH92" i="5"/>
  <c r="BG92" i="5"/>
  <c r="BF92" i="5"/>
  <c r="T92" i="5"/>
  <c r="R92" i="5"/>
  <c r="P92" i="5"/>
  <c r="BI90" i="5"/>
  <c r="BH90" i="5"/>
  <c r="BG90" i="5"/>
  <c r="BF90" i="5"/>
  <c r="T90" i="5"/>
  <c r="R90" i="5"/>
  <c r="P90" i="5"/>
  <c r="BI88" i="5"/>
  <c r="BH88" i="5"/>
  <c r="BG88" i="5"/>
  <c r="BF88" i="5"/>
  <c r="T88" i="5"/>
  <c r="R88" i="5"/>
  <c r="P88" i="5"/>
  <c r="BI86" i="5"/>
  <c r="BH86" i="5"/>
  <c r="BG86" i="5"/>
  <c r="BF86" i="5"/>
  <c r="T86" i="5"/>
  <c r="R86" i="5"/>
  <c r="P86" i="5"/>
  <c r="BI84" i="5"/>
  <c r="BH84" i="5"/>
  <c r="BG84" i="5"/>
  <c r="BF84" i="5"/>
  <c r="T84" i="5"/>
  <c r="R84" i="5"/>
  <c r="P84" i="5"/>
  <c r="BI82" i="5"/>
  <c r="BH82" i="5"/>
  <c r="BG82" i="5"/>
  <c r="BF82" i="5"/>
  <c r="T82" i="5"/>
  <c r="R82" i="5"/>
  <c r="P82" i="5"/>
  <c r="F74" i="5"/>
  <c r="E72" i="5"/>
  <c r="F52" i="5"/>
  <c r="E50" i="5"/>
  <c r="J24" i="5"/>
  <c r="E24" i="5"/>
  <c r="J77" i="5"/>
  <c r="J23" i="5"/>
  <c r="J21" i="5"/>
  <c r="E21" i="5"/>
  <c r="J76" i="5" s="1"/>
  <c r="J20" i="5"/>
  <c r="J18" i="5"/>
  <c r="E18" i="5"/>
  <c r="F55" i="5"/>
  <c r="J17" i="5"/>
  <c r="J15" i="5"/>
  <c r="E15" i="5"/>
  <c r="F54" i="5"/>
  <c r="J14" i="5"/>
  <c r="J12" i="5"/>
  <c r="J52" i="5" s="1"/>
  <c r="E7" i="5"/>
  <c r="E70" i="5" s="1"/>
  <c r="J37" i="4"/>
  <c r="J36" i="4"/>
  <c r="AY57" i="1"/>
  <c r="J35" i="4"/>
  <c r="AX57" i="1"/>
  <c r="BI389" i="4"/>
  <c r="BH389" i="4"/>
  <c r="BG389" i="4"/>
  <c r="BF389" i="4"/>
  <c r="T389" i="4"/>
  <c r="R389" i="4"/>
  <c r="P389" i="4"/>
  <c r="BI388" i="4"/>
  <c r="BH388" i="4"/>
  <c r="BG388" i="4"/>
  <c r="BF388" i="4"/>
  <c r="T388" i="4"/>
  <c r="R388" i="4"/>
  <c r="P388" i="4"/>
  <c r="BI387" i="4"/>
  <c r="BH387" i="4"/>
  <c r="BG387" i="4"/>
  <c r="BF387" i="4"/>
  <c r="T387" i="4"/>
  <c r="R387" i="4"/>
  <c r="P387" i="4"/>
  <c r="BI386" i="4"/>
  <c r="BH386" i="4"/>
  <c r="BG386" i="4"/>
  <c r="BF386" i="4"/>
  <c r="T386" i="4"/>
  <c r="R386" i="4"/>
  <c r="P386" i="4"/>
  <c r="BI385" i="4"/>
  <c r="BH385" i="4"/>
  <c r="BG385" i="4"/>
  <c r="BF385" i="4"/>
  <c r="T385" i="4"/>
  <c r="R385" i="4"/>
  <c r="P385" i="4"/>
  <c r="BI384" i="4"/>
  <c r="BH384" i="4"/>
  <c r="BG384" i="4"/>
  <c r="BF384" i="4"/>
  <c r="T384" i="4"/>
  <c r="R384" i="4"/>
  <c r="P384" i="4"/>
  <c r="BI383" i="4"/>
  <c r="BH383" i="4"/>
  <c r="BG383" i="4"/>
  <c r="BF383" i="4"/>
  <c r="T383" i="4"/>
  <c r="R383" i="4"/>
  <c r="P383" i="4"/>
  <c r="BI382" i="4"/>
  <c r="BH382" i="4"/>
  <c r="BG382" i="4"/>
  <c r="BF382" i="4"/>
  <c r="T382" i="4"/>
  <c r="R382" i="4"/>
  <c r="P382" i="4"/>
  <c r="BI381" i="4"/>
  <c r="BH381" i="4"/>
  <c r="BG381" i="4"/>
  <c r="BF381" i="4"/>
  <c r="T381" i="4"/>
  <c r="R381" i="4"/>
  <c r="P381" i="4"/>
  <c r="BI380" i="4"/>
  <c r="BH380" i="4"/>
  <c r="BG380" i="4"/>
  <c r="BF380" i="4"/>
  <c r="T380" i="4"/>
  <c r="R380" i="4"/>
  <c r="P380" i="4"/>
  <c r="BI379" i="4"/>
  <c r="BH379" i="4"/>
  <c r="BG379" i="4"/>
  <c r="BF379" i="4"/>
  <c r="T379" i="4"/>
  <c r="R379" i="4"/>
  <c r="P379" i="4"/>
  <c r="BI378" i="4"/>
  <c r="BH378" i="4"/>
  <c r="BG378" i="4"/>
  <c r="BF378" i="4"/>
  <c r="T378" i="4"/>
  <c r="R378" i="4"/>
  <c r="P378" i="4"/>
  <c r="BI377" i="4"/>
  <c r="BH377" i="4"/>
  <c r="BG377" i="4"/>
  <c r="BF377" i="4"/>
  <c r="T377" i="4"/>
  <c r="R377" i="4"/>
  <c r="P377" i="4"/>
  <c r="BI376" i="4"/>
  <c r="BH376" i="4"/>
  <c r="BG376" i="4"/>
  <c r="BF376" i="4"/>
  <c r="T376" i="4"/>
  <c r="R376" i="4"/>
  <c r="P376" i="4"/>
  <c r="BI375" i="4"/>
  <c r="BH375" i="4"/>
  <c r="BG375" i="4"/>
  <c r="BF375" i="4"/>
  <c r="T375" i="4"/>
  <c r="R375" i="4"/>
  <c r="P375" i="4"/>
  <c r="BI374" i="4"/>
  <c r="BH374" i="4"/>
  <c r="BG374" i="4"/>
  <c r="BF374" i="4"/>
  <c r="T374" i="4"/>
  <c r="R374" i="4"/>
  <c r="P374" i="4"/>
  <c r="BI373" i="4"/>
  <c r="BH373" i="4"/>
  <c r="BG373" i="4"/>
  <c r="BF373" i="4"/>
  <c r="T373" i="4"/>
  <c r="R373" i="4"/>
  <c r="P373" i="4"/>
  <c r="BI372" i="4"/>
  <c r="BH372" i="4"/>
  <c r="BG372" i="4"/>
  <c r="BF372" i="4"/>
  <c r="T372" i="4"/>
  <c r="R372" i="4"/>
  <c r="P372" i="4"/>
  <c r="BI371" i="4"/>
  <c r="BH371" i="4"/>
  <c r="BG371" i="4"/>
  <c r="BF371" i="4"/>
  <c r="T371" i="4"/>
  <c r="R371" i="4"/>
  <c r="P371" i="4"/>
  <c r="BI370" i="4"/>
  <c r="BH370" i="4"/>
  <c r="BG370" i="4"/>
  <c r="BF370" i="4"/>
  <c r="T370" i="4"/>
  <c r="R370" i="4"/>
  <c r="P370" i="4"/>
  <c r="BI369" i="4"/>
  <c r="BH369" i="4"/>
  <c r="BG369" i="4"/>
  <c r="BF369" i="4"/>
  <c r="T369" i="4"/>
  <c r="R369" i="4"/>
  <c r="P369" i="4"/>
  <c r="BI368" i="4"/>
  <c r="BH368" i="4"/>
  <c r="BG368" i="4"/>
  <c r="BF368" i="4"/>
  <c r="T368" i="4"/>
  <c r="R368" i="4"/>
  <c r="P368" i="4"/>
  <c r="BI367" i="4"/>
  <c r="BH367" i="4"/>
  <c r="BG367" i="4"/>
  <c r="BF367" i="4"/>
  <c r="T367" i="4"/>
  <c r="R367" i="4"/>
  <c r="P367" i="4"/>
  <c r="BI366" i="4"/>
  <c r="BH366" i="4"/>
  <c r="BG366" i="4"/>
  <c r="BF366" i="4"/>
  <c r="T366" i="4"/>
  <c r="R366" i="4"/>
  <c r="P366" i="4"/>
  <c r="BI365" i="4"/>
  <c r="BH365" i="4"/>
  <c r="BG365" i="4"/>
  <c r="BF365" i="4"/>
  <c r="T365" i="4"/>
  <c r="R365" i="4"/>
  <c r="P365" i="4"/>
  <c r="BI364" i="4"/>
  <c r="BH364" i="4"/>
  <c r="BG364" i="4"/>
  <c r="BF364" i="4"/>
  <c r="T364" i="4"/>
  <c r="R364" i="4"/>
  <c r="P364" i="4"/>
  <c r="BI363" i="4"/>
  <c r="BH363" i="4"/>
  <c r="BG363" i="4"/>
  <c r="BF363" i="4"/>
  <c r="T363" i="4"/>
  <c r="R363" i="4"/>
  <c r="P363" i="4"/>
  <c r="BI362" i="4"/>
  <c r="BH362" i="4"/>
  <c r="BG362" i="4"/>
  <c r="BF362" i="4"/>
  <c r="T362" i="4"/>
  <c r="R362" i="4"/>
  <c r="P362" i="4"/>
  <c r="BI361" i="4"/>
  <c r="BH361" i="4"/>
  <c r="BG361" i="4"/>
  <c r="BF361" i="4"/>
  <c r="T361" i="4"/>
  <c r="R361" i="4"/>
  <c r="P361" i="4"/>
  <c r="BI360" i="4"/>
  <c r="BH360" i="4"/>
  <c r="BG360" i="4"/>
  <c r="BF360" i="4"/>
  <c r="T360" i="4"/>
  <c r="R360" i="4"/>
  <c r="P360" i="4"/>
  <c r="BI359" i="4"/>
  <c r="BH359" i="4"/>
  <c r="BG359" i="4"/>
  <c r="BF359" i="4"/>
  <c r="T359" i="4"/>
  <c r="R359" i="4"/>
  <c r="P359" i="4"/>
  <c r="BI358" i="4"/>
  <c r="BH358" i="4"/>
  <c r="BG358" i="4"/>
  <c r="BF358" i="4"/>
  <c r="T358" i="4"/>
  <c r="R358" i="4"/>
  <c r="P358" i="4"/>
  <c r="BI357" i="4"/>
  <c r="BH357" i="4"/>
  <c r="BG357" i="4"/>
  <c r="BF357" i="4"/>
  <c r="T357" i="4"/>
  <c r="R357" i="4"/>
  <c r="P357" i="4"/>
  <c r="BI356" i="4"/>
  <c r="BH356" i="4"/>
  <c r="BG356" i="4"/>
  <c r="BF356" i="4"/>
  <c r="T356" i="4"/>
  <c r="R356" i="4"/>
  <c r="P356" i="4"/>
  <c r="BI355" i="4"/>
  <c r="BH355" i="4"/>
  <c r="BG355" i="4"/>
  <c r="BF355" i="4"/>
  <c r="T355" i="4"/>
  <c r="R355" i="4"/>
  <c r="P355" i="4"/>
  <c r="BI354" i="4"/>
  <c r="BH354" i="4"/>
  <c r="BG354" i="4"/>
  <c r="BF354" i="4"/>
  <c r="T354" i="4"/>
  <c r="R354" i="4"/>
  <c r="P354" i="4"/>
  <c r="BI353" i="4"/>
  <c r="BH353" i="4"/>
  <c r="BG353" i="4"/>
  <c r="BF353" i="4"/>
  <c r="T353" i="4"/>
  <c r="R353" i="4"/>
  <c r="P353" i="4"/>
  <c r="BI352" i="4"/>
  <c r="BH352" i="4"/>
  <c r="BG352" i="4"/>
  <c r="BF352" i="4"/>
  <c r="T352" i="4"/>
  <c r="R352" i="4"/>
  <c r="P352" i="4"/>
  <c r="BI351" i="4"/>
  <c r="BH351" i="4"/>
  <c r="BG351" i="4"/>
  <c r="BF351" i="4"/>
  <c r="T351" i="4"/>
  <c r="R351" i="4"/>
  <c r="P351" i="4"/>
  <c r="BI350" i="4"/>
  <c r="BH350" i="4"/>
  <c r="BG350" i="4"/>
  <c r="BF350" i="4"/>
  <c r="T350" i="4"/>
  <c r="R350" i="4"/>
  <c r="P350" i="4"/>
  <c r="BI349" i="4"/>
  <c r="BH349" i="4"/>
  <c r="BG349" i="4"/>
  <c r="BF349" i="4"/>
  <c r="T349" i="4"/>
  <c r="R349" i="4"/>
  <c r="P349" i="4"/>
  <c r="BI348" i="4"/>
  <c r="BH348" i="4"/>
  <c r="BG348" i="4"/>
  <c r="BF348" i="4"/>
  <c r="T348" i="4"/>
  <c r="R348" i="4"/>
  <c r="P348" i="4"/>
  <c r="BI347" i="4"/>
  <c r="BH347" i="4"/>
  <c r="BG347" i="4"/>
  <c r="BF347" i="4"/>
  <c r="T347" i="4"/>
  <c r="R347" i="4"/>
  <c r="P347" i="4"/>
  <c r="BI346" i="4"/>
  <c r="BH346" i="4"/>
  <c r="BG346" i="4"/>
  <c r="BF346" i="4"/>
  <c r="T346" i="4"/>
  <c r="R346" i="4"/>
  <c r="P346" i="4"/>
  <c r="BI345" i="4"/>
  <c r="BH345" i="4"/>
  <c r="BG345" i="4"/>
  <c r="BF345" i="4"/>
  <c r="T345" i="4"/>
  <c r="R345" i="4"/>
  <c r="P345" i="4"/>
  <c r="BI344" i="4"/>
  <c r="BH344" i="4"/>
  <c r="BG344" i="4"/>
  <c r="BF344" i="4"/>
  <c r="T344" i="4"/>
  <c r="R344" i="4"/>
  <c r="P344" i="4"/>
  <c r="BI343" i="4"/>
  <c r="BH343" i="4"/>
  <c r="BG343" i="4"/>
  <c r="BF343" i="4"/>
  <c r="T343" i="4"/>
  <c r="R343" i="4"/>
  <c r="P343" i="4"/>
  <c r="BI342" i="4"/>
  <c r="BH342" i="4"/>
  <c r="BG342" i="4"/>
  <c r="BF342" i="4"/>
  <c r="T342" i="4"/>
  <c r="R342" i="4"/>
  <c r="P342" i="4"/>
  <c r="BI341" i="4"/>
  <c r="BH341" i="4"/>
  <c r="BG341" i="4"/>
  <c r="BF341" i="4"/>
  <c r="T341" i="4"/>
  <c r="R341" i="4"/>
  <c r="P341" i="4"/>
  <c r="BI340" i="4"/>
  <c r="BH340" i="4"/>
  <c r="BG340" i="4"/>
  <c r="BF340" i="4"/>
  <c r="T340" i="4"/>
  <c r="R340" i="4"/>
  <c r="P340" i="4"/>
  <c r="BI339" i="4"/>
  <c r="BH339" i="4"/>
  <c r="BG339" i="4"/>
  <c r="BF339" i="4"/>
  <c r="T339" i="4"/>
  <c r="R339" i="4"/>
  <c r="P339" i="4"/>
  <c r="BI338" i="4"/>
  <c r="BH338" i="4"/>
  <c r="BG338" i="4"/>
  <c r="BF338" i="4"/>
  <c r="T338" i="4"/>
  <c r="R338" i="4"/>
  <c r="P338" i="4"/>
  <c r="BI337" i="4"/>
  <c r="BH337" i="4"/>
  <c r="BG337" i="4"/>
  <c r="BF337" i="4"/>
  <c r="T337" i="4"/>
  <c r="R337" i="4"/>
  <c r="P337" i="4"/>
  <c r="BI336" i="4"/>
  <c r="BH336" i="4"/>
  <c r="BG336" i="4"/>
  <c r="BF336" i="4"/>
  <c r="T336" i="4"/>
  <c r="R336" i="4"/>
  <c r="P336" i="4"/>
  <c r="BI335" i="4"/>
  <c r="BH335" i="4"/>
  <c r="BG335" i="4"/>
  <c r="BF335" i="4"/>
  <c r="T335" i="4"/>
  <c r="R335" i="4"/>
  <c r="P335" i="4"/>
  <c r="BI334" i="4"/>
  <c r="BH334" i="4"/>
  <c r="BG334" i="4"/>
  <c r="BF334" i="4"/>
  <c r="T334" i="4"/>
  <c r="R334" i="4"/>
  <c r="P334" i="4"/>
  <c r="BI333" i="4"/>
  <c r="BH333" i="4"/>
  <c r="BG333" i="4"/>
  <c r="BF333" i="4"/>
  <c r="T333" i="4"/>
  <c r="R333" i="4"/>
  <c r="P333" i="4"/>
  <c r="BI332" i="4"/>
  <c r="BH332" i="4"/>
  <c r="BG332" i="4"/>
  <c r="BF332" i="4"/>
  <c r="T332" i="4"/>
  <c r="R332" i="4"/>
  <c r="P332" i="4"/>
  <c r="BI331" i="4"/>
  <c r="BH331" i="4"/>
  <c r="BG331" i="4"/>
  <c r="BF331" i="4"/>
  <c r="T331" i="4"/>
  <c r="R331" i="4"/>
  <c r="P331" i="4"/>
  <c r="BI330" i="4"/>
  <c r="BH330" i="4"/>
  <c r="BG330" i="4"/>
  <c r="BF330" i="4"/>
  <c r="T330" i="4"/>
  <c r="R330" i="4"/>
  <c r="P330" i="4"/>
  <c r="BI329" i="4"/>
  <c r="BH329" i="4"/>
  <c r="BG329" i="4"/>
  <c r="BF329" i="4"/>
  <c r="T329" i="4"/>
  <c r="R329" i="4"/>
  <c r="P329" i="4"/>
  <c r="BI328" i="4"/>
  <c r="BH328" i="4"/>
  <c r="BG328" i="4"/>
  <c r="BF328" i="4"/>
  <c r="T328" i="4"/>
  <c r="R328" i="4"/>
  <c r="P328" i="4"/>
  <c r="BI327" i="4"/>
  <c r="BH327" i="4"/>
  <c r="BG327" i="4"/>
  <c r="BF327" i="4"/>
  <c r="T327" i="4"/>
  <c r="R327" i="4"/>
  <c r="P327" i="4"/>
  <c r="BI326" i="4"/>
  <c r="BH326" i="4"/>
  <c r="BG326" i="4"/>
  <c r="BF326" i="4"/>
  <c r="T326" i="4"/>
  <c r="R326" i="4"/>
  <c r="P326" i="4"/>
  <c r="BI325" i="4"/>
  <c r="BH325" i="4"/>
  <c r="BG325" i="4"/>
  <c r="BF325" i="4"/>
  <c r="T325" i="4"/>
  <c r="R325" i="4"/>
  <c r="P325" i="4"/>
  <c r="BI324" i="4"/>
  <c r="BH324" i="4"/>
  <c r="BG324" i="4"/>
  <c r="BF324" i="4"/>
  <c r="T324" i="4"/>
  <c r="R324" i="4"/>
  <c r="P324" i="4"/>
  <c r="BI323" i="4"/>
  <c r="BH323" i="4"/>
  <c r="BG323" i="4"/>
  <c r="BF323" i="4"/>
  <c r="T323" i="4"/>
  <c r="R323" i="4"/>
  <c r="P323" i="4"/>
  <c r="BI322" i="4"/>
  <c r="BH322" i="4"/>
  <c r="BG322" i="4"/>
  <c r="BF322" i="4"/>
  <c r="T322" i="4"/>
  <c r="R322" i="4"/>
  <c r="P322" i="4"/>
  <c r="BI321" i="4"/>
  <c r="BH321" i="4"/>
  <c r="BG321" i="4"/>
  <c r="BF321" i="4"/>
  <c r="T321" i="4"/>
  <c r="R321" i="4"/>
  <c r="P321" i="4"/>
  <c r="BI320" i="4"/>
  <c r="BH320" i="4"/>
  <c r="BG320" i="4"/>
  <c r="BF320" i="4"/>
  <c r="T320" i="4"/>
  <c r="R320" i="4"/>
  <c r="P320" i="4"/>
  <c r="BI319" i="4"/>
  <c r="BH319" i="4"/>
  <c r="BG319" i="4"/>
  <c r="BF319" i="4"/>
  <c r="T319" i="4"/>
  <c r="R319" i="4"/>
  <c r="P319" i="4"/>
  <c r="BI318" i="4"/>
  <c r="BH318" i="4"/>
  <c r="BG318" i="4"/>
  <c r="BF318" i="4"/>
  <c r="T318" i="4"/>
  <c r="R318" i="4"/>
  <c r="P318" i="4"/>
  <c r="BI317" i="4"/>
  <c r="BH317" i="4"/>
  <c r="BG317" i="4"/>
  <c r="BF317" i="4"/>
  <c r="T317" i="4"/>
  <c r="R317" i="4"/>
  <c r="P317" i="4"/>
  <c r="BI316" i="4"/>
  <c r="BH316" i="4"/>
  <c r="BG316" i="4"/>
  <c r="BF316" i="4"/>
  <c r="T316" i="4"/>
  <c r="R316" i="4"/>
  <c r="P316" i="4"/>
  <c r="BI315" i="4"/>
  <c r="BH315" i="4"/>
  <c r="BG315" i="4"/>
  <c r="BF315" i="4"/>
  <c r="T315" i="4"/>
  <c r="R315" i="4"/>
  <c r="P315" i="4"/>
  <c r="BI314" i="4"/>
  <c r="BH314" i="4"/>
  <c r="BG314" i="4"/>
  <c r="BF314" i="4"/>
  <c r="T314" i="4"/>
  <c r="R314" i="4"/>
  <c r="P314" i="4"/>
  <c r="BI313" i="4"/>
  <c r="BH313" i="4"/>
  <c r="BG313" i="4"/>
  <c r="BF313" i="4"/>
  <c r="T313" i="4"/>
  <c r="R313" i="4"/>
  <c r="P313" i="4"/>
  <c r="BI312" i="4"/>
  <c r="BH312" i="4"/>
  <c r="BG312" i="4"/>
  <c r="BF312" i="4"/>
  <c r="T312" i="4"/>
  <c r="R312" i="4"/>
  <c r="P312" i="4"/>
  <c r="BI311" i="4"/>
  <c r="BH311" i="4"/>
  <c r="BG311" i="4"/>
  <c r="BF311" i="4"/>
  <c r="T311" i="4"/>
  <c r="R311" i="4"/>
  <c r="P311" i="4"/>
  <c r="BI310" i="4"/>
  <c r="BH310" i="4"/>
  <c r="BG310" i="4"/>
  <c r="BF310" i="4"/>
  <c r="T310" i="4"/>
  <c r="R310" i="4"/>
  <c r="P310" i="4"/>
  <c r="BI309" i="4"/>
  <c r="BH309" i="4"/>
  <c r="BG309" i="4"/>
  <c r="BF309" i="4"/>
  <c r="T309" i="4"/>
  <c r="R309" i="4"/>
  <c r="P309" i="4"/>
  <c r="BI308" i="4"/>
  <c r="BH308" i="4"/>
  <c r="BG308" i="4"/>
  <c r="BF308" i="4"/>
  <c r="T308" i="4"/>
  <c r="R308" i="4"/>
  <c r="P308" i="4"/>
  <c r="BI307" i="4"/>
  <c r="BH307" i="4"/>
  <c r="BG307" i="4"/>
  <c r="BF307" i="4"/>
  <c r="T307" i="4"/>
  <c r="R307" i="4"/>
  <c r="P307" i="4"/>
  <c r="BI306" i="4"/>
  <c r="BH306" i="4"/>
  <c r="BG306" i="4"/>
  <c r="BF306" i="4"/>
  <c r="T306" i="4"/>
  <c r="R306" i="4"/>
  <c r="P306" i="4"/>
  <c r="BI305" i="4"/>
  <c r="BH305" i="4"/>
  <c r="BG305" i="4"/>
  <c r="BF305" i="4"/>
  <c r="T305" i="4"/>
  <c r="R305" i="4"/>
  <c r="P305" i="4"/>
  <c r="BI304" i="4"/>
  <c r="BH304" i="4"/>
  <c r="BG304" i="4"/>
  <c r="BF304" i="4"/>
  <c r="T304" i="4"/>
  <c r="R304" i="4"/>
  <c r="P304" i="4"/>
  <c r="BI303" i="4"/>
  <c r="BH303" i="4"/>
  <c r="BG303" i="4"/>
  <c r="BF303" i="4"/>
  <c r="T303" i="4"/>
  <c r="R303" i="4"/>
  <c r="P303" i="4"/>
  <c r="BI302" i="4"/>
  <c r="BH302" i="4"/>
  <c r="BG302" i="4"/>
  <c r="BF302" i="4"/>
  <c r="T302" i="4"/>
  <c r="R302" i="4"/>
  <c r="P302" i="4"/>
  <c r="BI301" i="4"/>
  <c r="BH301" i="4"/>
  <c r="BG301" i="4"/>
  <c r="BF301" i="4"/>
  <c r="T301" i="4"/>
  <c r="R301" i="4"/>
  <c r="P301" i="4"/>
  <c r="BI300" i="4"/>
  <c r="BH300" i="4"/>
  <c r="BG300" i="4"/>
  <c r="BF300" i="4"/>
  <c r="T300" i="4"/>
  <c r="R300" i="4"/>
  <c r="P300" i="4"/>
  <c r="BI299" i="4"/>
  <c r="BH299" i="4"/>
  <c r="BG299" i="4"/>
  <c r="BF299" i="4"/>
  <c r="T299" i="4"/>
  <c r="R299" i="4"/>
  <c r="P299" i="4"/>
  <c r="BI298" i="4"/>
  <c r="BH298" i="4"/>
  <c r="BG298" i="4"/>
  <c r="BF298" i="4"/>
  <c r="T298" i="4"/>
  <c r="R298" i="4"/>
  <c r="P298" i="4"/>
  <c r="BI297" i="4"/>
  <c r="BH297" i="4"/>
  <c r="BG297" i="4"/>
  <c r="BF297" i="4"/>
  <c r="T297" i="4"/>
  <c r="R297" i="4"/>
  <c r="P297" i="4"/>
  <c r="BI296" i="4"/>
  <c r="BH296" i="4"/>
  <c r="BG296" i="4"/>
  <c r="BF296" i="4"/>
  <c r="T296" i="4"/>
  <c r="R296" i="4"/>
  <c r="P296" i="4"/>
  <c r="BI295" i="4"/>
  <c r="BH295" i="4"/>
  <c r="BG295" i="4"/>
  <c r="BF295" i="4"/>
  <c r="T295" i="4"/>
  <c r="R295" i="4"/>
  <c r="P295" i="4"/>
  <c r="BI294" i="4"/>
  <c r="BH294" i="4"/>
  <c r="BG294" i="4"/>
  <c r="BF294" i="4"/>
  <c r="T294" i="4"/>
  <c r="R294" i="4"/>
  <c r="P294" i="4"/>
  <c r="BI293" i="4"/>
  <c r="BH293" i="4"/>
  <c r="BG293" i="4"/>
  <c r="BF293" i="4"/>
  <c r="T293" i="4"/>
  <c r="R293" i="4"/>
  <c r="P293" i="4"/>
  <c r="BI292" i="4"/>
  <c r="BH292" i="4"/>
  <c r="BG292" i="4"/>
  <c r="BF292" i="4"/>
  <c r="T292" i="4"/>
  <c r="R292" i="4"/>
  <c r="P292" i="4"/>
  <c r="BI291" i="4"/>
  <c r="BH291" i="4"/>
  <c r="BG291" i="4"/>
  <c r="BF291" i="4"/>
  <c r="T291" i="4"/>
  <c r="R291" i="4"/>
  <c r="P291" i="4"/>
  <c r="BI290" i="4"/>
  <c r="BH290" i="4"/>
  <c r="BG290" i="4"/>
  <c r="BF290" i="4"/>
  <c r="T290" i="4"/>
  <c r="R290" i="4"/>
  <c r="P290" i="4"/>
  <c r="BI289" i="4"/>
  <c r="BH289" i="4"/>
  <c r="BG289" i="4"/>
  <c r="BF289" i="4"/>
  <c r="T289" i="4"/>
  <c r="R289" i="4"/>
  <c r="P289" i="4"/>
  <c r="BI288" i="4"/>
  <c r="BH288" i="4"/>
  <c r="BG288" i="4"/>
  <c r="BF288" i="4"/>
  <c r="T288" i="4"/>
  <c r="R288" i="4"/>
  <c r="P288" i="4"/>
  <c r="BI287" i="4"/>
  <c r="BH287" i="4"/>
  <c r="BG287" i="4"/>
  <c r="BF287" i="4"/>
  <c r="T287" i="4"/>
  <c r="R287" i="4"/>
  <c r="P287" i="4"/>
  <c r="BI286" i="4"/>
  <c r="BH286" i="4"/>
  <c r="BG286" i="4"/>
  <c r="BF286" i="4"/>
  <c r="T286" i="4"/>
  <c r="R286" i="4"/>
  <c r="P286" i="4"/>
  <c r="BI285" i="4"/>
  <c r="BH285" i="4"/>
  <c r="BG285" i="4"/>
  <c r="BF285" i="4"/>
  <c r="T285" i="4"/>
  <c r="R285" i="4"/>
  <c r="P285" i="4"/>
  <c r="BI284" i="4"/>
  <c r="BH284" i="4"/>
  <c r="BG284" i="4"/>
  <c r="BF284" i="4"/>
  <c r="T284" i="4"/>
  <c r="R284" i="4"/>
  <c r="P284" i="4"/>
  <c r="BI283" i="4"/>
  <c r="BH283" i="4"/>
  <c r="BG283" i="4"/>
  <c r="BF283" i="4"/>
  <c r="T283" i="4"/>
  <c r="R283" i="4"/>
  <c r="P283" i="4"/>
  <c r="BI282" i="4"/>
  <c r="BH282" i="4"/>
  <c r="BG282" i="4"/>
  <c r="BF282" i="4"/>
  <c r="T282" i="4"/>
  <c r="R282" i="4"/>
  <c r="P282" i="4"/>
  <c r="BI281" i="4"/>
  <c r="BH281" i="4"/>
  <c r="BG281" i="4"/>
  <c r="BF281" i="4"/>
  <c r="T281" i="4"/>
  <c r="R281" i="4"/>
  <c r="P281" i="4"/>
  <c r="BI280" i="4"/>
  <c r="BH280" i="4"/>
  <c r="BG280" i="4"/>
  <c r="BF280" i="4"/>
  <c r="T280" i="4"/>
  <c r="R280" i="4"/>
  <c r="P280" i="4"/>
  <c r="BI279" i="4"/>
  <c r="BH279" i="4"/>
  <c r="BG279" i="4"/>
  <c r="BF279" i="4"/>
  <c r="T279" i="4"/>
  <c r="R279" i="4"/>
  <c r="P279" i="4"/>
  <c r="BI278" i="4"/>
  <c r="BH278" i="4"/>
  <c r="BG278" i="4"/>
  <c r="BF278" i="4"/>
  <c r="T278" i="4"/>
  <c r="R278" i="4"/>
  <c r="P278" i="4"/>
  <c r="BI277" i="4"/>
  <c r="BH277" i="4"/>
  <c r="BG277" i="4"/>
  <c r="BF277" i="4"/>
  <c r="T277" i="4"/>
  <c r="R277" i="4"/>
  <c r="P277" i="4"/>
  <c r="BI276" i="4"/>
  <c r="BH276" i="4"/>
  <c r="BG276" i="4"/>
  <c r="BF276" i="4"/>
  <c r="T276" i="4"/>
  <c r="R276" i="4"/>
  <c r="P276" i="4"/>
  <c r="BI275" i="4"/>
  <c r="BH275" i="4"/>
  <c r="BG275" i="4"/>
  <c r="BF275" i="4"/>
  <c r="T275" i="4"/>
  <c r="R275" i="4"/>
  <c r="P275" i="4"/>
  <c r="BI274" i="4"/>
  <c r="BH274" i="4"/>
  <c r="BG274" i="4"/>
  <c r="BF274" i="4"/>
  <c r="T274" i="4"/>
  <c r="R274" i="4"/>
  <c r="P274" i="4"/>
  <c r="BI273" i="4"/>
  <c r="BH273" i="4"/>
  <c r="BG273" i="4"/>
  <c r="BF273" i="4"/>
  <c r="T273" i="4"/>
  <c r="R273" i="4"/>
  <c r="P273" i="4"/>
  <c r="BI272" i="4"/>
  <c r="BH272" i="4"/>
  <c r="BG272" i="4"/>
  <c r="BF272" i="4"/>
  <c r="T272" i="4"/>
  <c r="R272" i="4"/>
  <c r="P272" i="4"/>
  <c r="BI271" i="4"/>
  <c r="BH271" i="4"/>
  <c r="BG271" i="4"/>
  <c r="BF271" i="4"/>
  <c r="T271" i="4"/>
  <c r="R271" i="4"/>
  <c r="P271" i="4"/>
  <c r="BI270" i="4"/>
  <c r="BH270" i="4"/>
  <c r="BG270" i="4"/>
  <c r="BF270" i="4"/>
  <c r="T270" i="4"/>
  <c r="R270" i="4"/>
  <c r="P270" i="4"/>
  <c r="BI269" i="4"/>
  <c r="BH269" i="4"/>
  <c r="BG269" i="4"/>
  <c r="BF269" i="4"/>
  <c r="T269" i="4"/>
  <c r="R269" i="4"/>
  <c r="P269" i="4"/>
  <c r="BI268" i="4"/>
  <c r="BH268" i="4"/>
  <c r="BG268" i="4"/>
  <c r="BF268" i="4"/>
  <c r="T268" i="4"/>
  <c r="R268" i="4"/>
  <c r="P268" i="4"/>
  <c r="BI267" i="4"/>
  <c r="BH267" i="4"/>
  <c r="BG267" i="4"/>
  <c r="BF267" i="4"/>
  <c r="T267" i="4"/>
  <c r="R267" i="4"/>
  <c r="P267" i="4"/>
  <c r="BI266" i="4"/>
  <c r="BH266" i="4"/>
  <c r="BG266" i="4"/>
  <c r="BF266" i="4"/>
  <c r="T266" i="4"/>
  <c r="R266" i="4"/>
  <c r="P266" i="4"/>
  <c r="BI265" i="4"/>
  <c r="BH265" i="4"/>
  <c r="BG265" i="4"/>
  <c r="BF265" i="4"/>
  <c r="T265" i="4"/>
  <c r="R265" i="4"/>
  <c r="P265" i="4"/>
  <c r="BI264" i="4"/>
  <c r="BH264" i="4"/>
  <c r="BG264" i="4"/>
  <c r="BF264" i="4"/>
  <c r="T264" i="4"/>
  <c r="R264" i="4"/>
  <c r="P264" i="4"/>
  <c r="BI263" i="4"/>
  <c r="BH263" i="4"/>
  <c r="BG263" i="4"/>
  <c r="BF263" i="4"/>
  <c r="T263" i="4"/>
  <c r="R263" i="4"/>
  <c r="P263" i="4"/>
  <c r="BI262" i="4"/>
  <c r="BH262" i="4"/>
  <c r="BG262" i="4"/>
  <c r="BF262" i="4"/>
  <c r="T262" i="4"/>
  <c r="R262" i="4"/>
  <c r="P262" i="4"/>
  <c r="BI261" i="4"/>
  <c r="BH261" i="4"/>
  <c r="BG261" i="4"/>
  <c r="BF261" i="4"/>
  <c r="T261" i="4"/>
  <c r="R261" i="4"/>
  <c r="P261" i="4"/>
  <c r="BI260" i="4"/>
  <c r="BH260" i="4"/>
  <c r="BG260" i="4"/>
  <c r="BF260" i="4"/>
  <c r="T260" i="4"/>
  <c r="R260" i="4"/>
  <c r="P260" i="4"/>
  <c r="BI259" i="4"/>
  <c r="BH259" i="4"/>
  <c r="BG259" i="4"/>
  <c r="BF259" i="4"/>
  <c r="T259" i="4"/>
  <c r="R259" i="4"/>
  <c r="P259" i="4"/>
  <c r="BI258" i="4"/>
  <c r="BH258" i="4"/>
  <c r="BG258" i="4"/>
  <c r="BF258" i="4"/>
  <c r="T258" i="4"/>
  <c r="R258" i="4"/>
  <c r="P258" i="4"/>
  <c r="BI257" i="4"/>
  <c r="BH257" i="4"/>
  <c r="BG257" i="4"/>
  <c r="BF257" i="4"/>
  <c r="T257" i="4"/>
  <c r="R257" i="4"/>
  <c r="P257" i="4"/>
  <c r="BI256" i="4"/>
  <c r="BH256" i="4"/>
  <c r="BG256" i="4"/>
  <c r="BF256" i="4"/>
  <c r="T256" i="4"/>
  <c r="R256" i="4"/>
  <c r="P256" i="4"/>
  <c r="BI255" i="4"/>
  <c r="BH255" i="4"/>
  <c r="BG255" i="4"/>
  <c r="BF255" i="4"/>
  <c r="T255" i="4"/>
  <c r="R255" i="4"/>
  <c r="P255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2" i="4"/>
  <c r="BH252" i="4"/>
  <c r="BG252" i="4"/>
  <c r="BF252" i="4"/>
  <c r="T252" i="4"/>
  <c r="R252" i="4"/>
  <c r="P252" i="4"/>
  <c r="BI251" i="4"/>
  <c r="BH251" i="4"/>
  <c r="BG251" i="4"/>
  <c r="BF251" i="4"/>
  <c r="T251" i="4"/>
  <c r="R251" i="4"/>
  <c r="P251" i="4"/>
  <c r="BI250" i="4"/>
  <c r="BH250" i="4"/>
  <c r="BG250" i="4"/>
  <c r="BF250" i="4"/>
  <c r="T250" i="4"/>
  <c r="R250" i="4"/>
  <c r="P250" i="4"/>
  <c r="BI249" i="4"/>
  <c r="BH249" i="4"/>
  <c r="BG249" i="4"/>
  <c r="BF249" i="4"/>
  <c r="T249" i="4"/>
  <c r="R249" i="4"/>
  <c r="P249" i="4"/>
  <c r="BI248" i="4"/>
  <c r="BH248" i="4"/>
  <c r="BG248" i="4"/>
  <c r="BF248" i="4"/>
  <c r="T248" i="4"/>
  <c r="R248" i="4"/>
  <c r="P248" i="4"/>
  <c r="BI247" i="4"/>
  <c r="BH247" i="4"/>
  <c r="BG247" i="4"/>
  <c r="BF247" i="4"/>
  <c r="T247" i="4"/>
  <c r="R247" i="4"/>
  <c r="P247" i="4"/>
  <c r="BI246" i="4"/>
  <c r="BH246" i="4"/>
  <c r="BG246" i="4"/>
  <c r="BF246" i="4"/>
  <c r="T246" i="4"/>
  <c r="R246" i="4"/>
  <c r="P246" i="4"/>
  <c r="BI245" i="4"/>
  <c r="BH245" i="4"/>
  <c r="BG245" i="4"/>
  <c r="BF245" i="4"/>
  <c r="T245" i="4"/>
  <c r="R245" i="4"/>
  <c r="P245" i="4"/>
  <c r="BI244" i="4"/>
  <c r="BH244" i="4"/>
  <c r="BG244" i="4"/>
  <c r="BF244" i="4"/>
  <c r="T244" i="4"/>
  <c r="R244" i="4"/>
  <c r="P244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41" i="4"/>
  <c r="BH241" i="4"/>
  <c r="BG241" i="4"/>
  <c r="BF241" i="4"/>
  <c r="T241" i="4"/>
  <c r="R241" i="4"/>
  <c r="P241" i="4"/>
  <c r="BI240" i="4"/>
  <c r="BH240" i="4"/>
  <c r="BG240" i="4"/>
  <c r="BF240" i="4"/>
  <c r="T240" i="4"/>
  <c r="R240" i="4"/>
  <c r="P240" i="4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7" i="4"/>
  <c r="BH237" i="4"/>
  <c r="BG237" i="4"/>
  <c r="BF237" i="4"/>
  <c r="T237" i="4"/>
  <c r="R237" i="4"/>
  <c r="P237" i="4"/>
  <c r="BI236" i="4"/>
  <c r="BH236" i="4"/>
  <c r="BG236" i="4"/>
  <c r="BF236" i="4"/>
  <c r="T236" i="4"/>
  <c r="R236" i="4"/>
  <c r="P236" i="4"/>
  <c r="BI235" i="4"/>
  <c r="BH235" i="4"/>
  <c r="BG235" i="4"/>
  <c r="BF235" i="4"/>
  <c r="T235" i="4"/>
  <c r="R235" i="4"/>
  <c r="P235" i="4"/>
  <c r="BI234" i="4"/>
  <c r="BH234" i="4"/>
  <c r="BG234" i="4"/>
  <c r="BF234" i="4"/>
  <c r="T234" i="4"/>
  <c r="R234" i="4"/>
  <c r="P234" i="4"/>
  <c r="BI233" i="4"/>
  <c r="BH233" i="4"/>
  <c r="BG233" i="4"/>
  <c r="BF233" i="4"/>
  <c r="T233" i="4"/>
  <c r="R233" i="4"/>
  <c r="P233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30" i="4"/>
  <c r="BH230" i="4"/>
  <c r="BG230" i="4"/>
  <c r="BF230" i="4"/>
  <c r="T230" i="4"/>
  <c r="R230" i="4"/>
  <c r="P230" i="4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27" i="4"/>
  <c r="BH227" i="4"/>
  <c r="BG227" i="4"/>
  <c r="BF227" i="4"/>
  <c r="T227" i="4"/>
  <c r="R227" i="4"/>
  <c r="P227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8" i="4"/>
  <c r="BH118" i="4"/>
  <c r="BG118" i="4"/>
  <c r="BF118" i="4"/>
  <c r="T118" i="4"/>
  <c r="R118" i="4"/>
  <c r="P118" i="4"/>
  <c r="BI117" i="4"/>
  <c r="BH117" i="4"/>
  <c r="BG117" i="4"/>
  <c r="BF117" i="4"/>
  <c r="T117" i="4"/>
  <c r="R117" i="4"/>
  <c r="P117" i="4"/>
  <c r="BI116" i="4"/>
  <c r="BH116" i="4"/>
  <c r="BG116" i="4"/>
  <c r="BF116" i="4"/>
  <c r="T116" i="4"/>
  <c r="R116" i="4"/>
  <c r="P116" i="4"/>
  <c r="BI115" i="4"/>
  <c r="BH115" i="4"/>
  <c r="BG115" i="4"/>
  <c r="BF115" i="4"/>
  <c r="T115" i="4"/>
  <c r="R115" i="4"/>
  <c r="P115" i="4"/>
  <c r="BI114" i="4"/>
  <c r="BH114" i="4"/>
  <c r="BG114" i="4"/>
  <c r="BF114" i="4"/>
  <c r="T114" i="4"/>
  <c r="R114" i="4"/>
  <c r="P114" i="4"/>
  <c r="BI113" i="4"/>
  <c r="BH113" i="4"/>
  <c r="BG113" i="4"/>
  <c r="BF113" i="4"/>
  <c r="T113" i="4"/>
  <c r="R113" i="4"/>
  <c r="P113" i="4"/>
  <c r="BI112" i="4"/>
  <c r="BH112" i="4"/>
  <c r="BG112" i="4"/>
  <c r="BF112" i="4"/>
  <c r="T112" i="4"/>
  <c r="R112" i="4"/>
  <c r="P112" i="4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BI86" i="4"/>
  <c r="BH86" i="4"/>
  <c r="BG86" i="4"/>
  <c r="BF86" i="4"/>
  <c r="T86" i="4"/>
  <c r="R86" i="4"/>
  <c r="P86" i="4"/>
  <c r="BI85" i="4"/>
  <c r="BH85" i="4"/>
  <c r="BG85" i="4"/>
  <c r="BF85" i="4"/>
  <c r="T85" i="4"/>
  <c r="R85" i="4"/>
  <c r="P85" i="4"/>
  <c r="BI84" i="4"/>
  <c r="BH84" i="4"/>
  <c r="BG84" i="4"/>
  <c r="BF84" i="4"/>
  <c r="T84" i="4"/>
  <c r="R84" i="4"/>
  <c r="P84" i="4"/>
  <c r="BI83" i="4"/>
  <c r="BH83" i="4"/>
  <c r="BG83" i="4"/>
  <c r="BF83" i="4"/>
  <c r="T83" i="4"/>
  <c r="R83" i="4"/>
  <c r="P83" i="4"/>
  <c r="BI82" i="4"/>
  <c r="BH82" i="4"/>
  <c r="BG82" i="4"/>
  <c r="BF82" i="4"/>
  <c r="T82" i="4"/>
  <c r="R82" i="4"/>
  <c r="P82" i="4"/>
  <c r="BI81" i="4"/>
  <c r="BH81" i="4"/>
  <c r="BG81" i="4"/>
  <c r="BF81" i="4"/>
  <c r="T81" i="4"/>
  <c r="R81" i="4"/>
  <c r="P81" i="4"/>
  <c r="BI80" i="4"/>
  <c r="BH80" i="4"/>
  <c r="BG80" i="4"/>
  <c r="BF80" i="4"/>
  <c r="T80" i="4"/>
  <c r="R80" i="4"/>
  <c r="P80" i="4"/>
  <c r="F73" i="4"/>
  <c r="E71" i="4"/>
  <c r="F52" i="4"/>
  <c r="E50" i="4"/>
  <c r="J24" i="4"/>
  <c r="E24" i="4"/>
  <c r="J76" i="4"/>
  <c r="J23" i="4"/>
  <c r="J21" i="4"/>
  <c r="E21" i="4"/>
  <c r="J75" i="4" s="1"/>
  <c r="J20" i="4"/>
  <c r="J18" i="4"/>
  <c r="E18" i="4"/>
  <c r="F55" i="4"/>
  <c r="J17" i="4"/>
  <c r="J15" i="4"/>
  <c r="E15" i="4"/>
  <c r="F54" i="4"/>
  <c r="J14" i="4"/>
  <c r="J12" i="4"/>
  <c r="J73" i="4"/>
  <c r="E7" i="4"/>
  <c r="E69" i="4" s="1"/>
  <c r="J37" i="3"/>
  <c r="J36" i="3"/>
  <c r="AY56" i="1"/>
  <c r="J35" i="3"/>
  <c r="AX56" i="1" s="1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BI84" i="3"/>
  <c r="BH84" i="3"/>
  <c r="BG84" i="3"/>
  <c r="BF84" i="3"/>
  <c r="T84" i="3"/>
  <c r="R84" i="3"/>
  <c r="P84" i="3"/>
  <c r="BI83" i="3"/>
  <c r="BH83" i="3"/>
  <c r="BG83" i="3"/>
  <c r="BF83" i="3"/>
  <c r="T83" i="3"/>
  <c r="R83" i="3"/>
  <c r="P83" i="3"/>
  <c r="BI82" i="3"/>
  <c r="BH82" i="3"/>
  <c r="BG82" i="3"/>
  <c r="BF82" i="3"/>
  <c r="T82" i="3"/>
  <c r="R82" i="3"/>
  <c r="P82" i="3"/>
  <c r="F74" i="3"/>
  <c r="E72" i="3"/>
  <c r="F52" i="3"/>
  <c r="E50" i="3"/>
  <c r="J24" i="3"/>
  <c r="E24" i="3"/>
  <c r="J55" i="3" s="1"/>
  <c r="J23" i="3"/>
  <c r="J21" i="3"/>
  <c r="E21" i="3"/>
  <c r="J54" i="3" s="1"/>
  <c r="J20" i="3"/>
  <c r="J18" i="3"/>
  <c r="E18" i="3"/>
  <c r="F55" i="3" s="1"/>
  <c r="J17" i="3"/>
  <c r="J15" i="3"/>
  <c r="E15" i="3"/>
  <c r="F76" i="3" s="1"/>
  <c r="J14" i="3"/>
  <c r="J12" i="3"/>
  <c r="J74" i="3"/>
  <c r="E7" i="3"/>
  <c r="E48" i="3" s="1"/>
  <c r="J37" i="2"/>
  <c r="J36" i="2"/>
  <c r="AY55" i="1" s="1"/>
  <c r="J35" i="2"/>
  <c r="AX55" i="1"/>
  <c r="BI1435" i="2"/>
  <c r="BH1435" i="2"/>
  <c r="BG1435" i="2"/>
  <c r="BF1435" i="2"/>
  <c r="T1435" i="2"/>
  <c r="R1435" i="2"/>
  <c r="P1435" i="2"/>
  <c r="BI1433" i="2"/>
  <c r="BH1433" i="2"/>
  <c r="BG1433" i="2"/>
  <c r="BF1433" i="2"/>
  <c r="T1433" i="2"/>
  <c r="R1433" i="2"/>
  <c r="P1433" i="2"/>
  <c r="BI1431" i="2"/>
  <c r="BH1431" i="2"/>
  <c r="BG1431" i="2"/>
  <c r="BF1431" i="2"/>
  <c r="T1431" i="2"/>
  <c r="R1431" i="2"/>
  <c r="P1431" i="2"/>
  <c r="BI1429" i="2"/>
  <c r="BH1429" i="2"/>
  <c r="BG1429" i="2"/>
  <c r="BF1429" i="2"/>
  <c r="T1429" i="2"/>
  <c r="R1429" i="2"/>
  <c r="P1429" i="2"/>
  <c r="BI1427" i="2"/>
  <c r="BH1427" i="2"/>
  <c r="BG1427" i="2"/>
  <c r="BF1427" i="2"/>
  <c r="T1427" i="2"/>
  <c r="R1427" i="2"/>
  <c r="P1427" i="2"/>
  <c r="BI1425" i="2"/>
  <c r="BH1425" i="2"/>
  <c r="BG1425" i="2"/>
  <c r="BF1425" i="2"/>
  <c r="T1425" i="2"/>
  <c r="R1425" i="2"/>
  <c r="P1425" i="2"/>
  <c r="BI1423" i="2"/>
  <c r="BH1423" i="2"/>
  <c r="BG1423" i="2"/>
  <c r="BF1423" i="2"/>
  <c r="T1423" i="2"/>
  <c r="R1423" i="2"/>
  <c r="P1423" i="2"/>
  <c r="BI1421" i="2"/>
  <c r="BH1421" i="2"/>
  <c r="BG1421" i="2"/>
  <c r="BF1421" i="2"/>
  <c r="T1421" i="2"/>
  <c r="R1421" i="2"/>
  <c r="P1421" i="2"/>
  <c r="BI1419" i="2"/>
  <c r="BH1419" i="2"/>
  <c r="BG1419" i="2"/>
  <c r="BF1419" i="2"/>
  <c r="T1419" i="2"/>
  <c r="R1419" i="2"/>
  <c r="P1419" i="2"/>
  <c r="BI1417" i="2"/>
  <c r="BH1417" i="2"/>
  <c r="BG1417" i="2"/>
  <c r="BF1417" i="2"/>
  <c r="T1417" i="2"/>
  <c r="R1417" i="2"/>
  <c r="P1417" i="2"/>
  <c r="BI1415" i="2"/>
  <c r="BH1415" i="2"/>
  <c r="BG1415" i="2"/>
  <c r="BF1415" i="2"/>
  <c r="T1415" i="2"/>
  <c r="R1415" i="2"/>
  <c r="P1415" i="2"/>
  <c r="BI1413" i="2"/>
  <c r="BH1413" i="2"/>
  <c r="BG1413" i="2"/>
  <c r="BF1413" i="2"/>
  <c r="T1413" i="2"/>
  <c r="R1413" i="2"/>
  <c r="P1413" i="2"/>
  <c r="BI1411" i="2"/>
  <c r="BH1411" i="2"/>
  <c r="BG1411" i="2"/>
  <c r="BF1411" i="2"/>
  <c r="T1411" i="2"/>
  <c r="R1411" i="2"/>
  <c r="P1411" i="2"/>
  <c r="BI1409" i="2"/>
  <c r="BH1409" i="2"/>
  <c r="BG1409" i="2"/>
  <c r="BF1409" i="2"/>
  <c r="T1409" i="2"/>
  <c r="R1409" i="2"/>
  <c r="P1409" i="2"/>
  <c r="BI1407" i="2"/>
  <c r="BH1407" i="2"/>
  <c r="BG1407" i="2"/>
  <c r="BF1407" i="2"/>
  <c r="T1407" i="2"/>
  <c r="R1407" i="2"/>
  <c r="P1407" i="2"/>
  <c r="BI1405" i="2"/>
  <c r="BH1405" i="2"/>
  <c r="BG1405" i="2"/>
  <c r="BF1405" i="2"/>
  <c r="T1405" i="2"/>
  <c r="R1405" i="2"/>
  <c r="P1405" i="2"/>
  <c r="BI1403" i="2"/>
  <c r="BH1403" i="2"/>
  <c r="BG1403" i="2"/>
  <c r="BF1403" i="2"/>
  <c r="T1403" i="2"/>
  <c r="R1403" i="2"/>
  <c r="P1403" i="2"/>
  <c r="BI1401" i="2"/>
  <c r="BH1401" i="2"/>
  <c r="BG1401" i="2"/>
  <c r="BF1401" i="2"/>
  <c r="T1401" i="2"/>
  <c r="R1401" i="2"/>
  <c r="P1401" i="2"/>
  <c r="BI1399" i="2"/>
  <c r="BH1399" i="2"/>
  <c r="BG1399" i="2"/>
  <c r="BF1399" i="2"/>
  <c r="T1399" i="2"/>
  <c r="R1399" i="2"/>
  <c r="P1399" i="2"/>
  <c r="BI1397" i="2"/>
  <c r="BH1397" i="2"/>
  <c r="BG1397" i="2"/>
  <c r="BF1397" i="2"/>
  <c r="T1397" i="2"/>
  <c r="R1397" i="2"/>
  <c r="P1397" i="2"/>
  <c r="BI1395" i="2"/>
  <c r="BH1395" i="2"/>
  <c r="BG1395" i="2"/>
  <c r="BF1395" i="2"/>
  <c r="T1395" i="2"/>
  <c r="R1395" i="2"/>
  <c r="P1395" i="2"/>
  <c r="BI1393" i="2"/>
  <c r="BH1393" i="2"/>
  <c r="BG1393" i="2"/>
  <c r="BF1393" i="2"/>
  <c r="T1393" i="2"/>
  <c r="R1393" i="2"/>
  <c r="P1393" i="2"/>
  <c r="BI1391" i="2"/>
  <c r="BH1391" i="2"/>
  <c r="BG1391" i="2"/>
  <c r="BF1391" i="2"/>
  <c r="T1391" i="2"/>
  <c r="R1391" i="2"/>
  <c r="P1391" i="2"/>
  <c r="BI1389" i="2"/>
  <c r="BH1389" i="2"/>
  <c r="BG1389" i="2"/>
  <c r="BF1389" i="2"/>
  <c r="T1389" i="2"/>
  <c r="R1389" i="2"/>
  <c r="P1389" i="2"/>
  <c r="BI1387" i="2"/>
  <c r="BH1387" i="2"/>
  <c r="BG1387" i="2"/>
  <c r="BF1387" i="2"/>
  <c r="T1387" i="2"/>
  <c r="R1387" i="2"/>
  <c r="P1387" i="2"/>
  <c r="BI1385" i="2"/>
  <c r="BH1385" i="2"/>
  <c r="BG1385" i="2"/>
  <c r="BF1385" i="2"/>
  <c r="T1385" i="2"/>
  <c r="R1385" i="2"/>
  <c r="P1385" i="2"/>
  <c r="BI1383" i="2"/>
  <c r="BH1383" i="2"/>
  <c r="BG1383" i="2"/>
  <c r="BF1383" i="2"/>
  <c r="T1383" i="2"/>
  <c r="R1383" i="2"/>
  <c r="P1383" i="2"/>
  <c r="BI1381" i="2"/>
  <c r="BH1381" i="2"/>
  <c r="BG1381" i="2"/>
  <c r="BF1381" i="2"/>
  <c r="T1381" i="2"/>
  <c r="R1381" i="2"/>
  <c r="P1381" i="2"/>
  <c r="BI1379" i="2"/>
  <c r="BH1379" i="2"/>
  <c r="BG1379" i="2"/>
  <c r="BF1379" i="2"/>
  <c r="T1379" i="2"/>
  <c r="R1379" i="2"/>
  <c r="P1379" i="2"/>
  <c r="BI1377" i="2"/>
  <c r="BH1377" i="2"/>
  <c r="BG1377" i="2"/>
  <c r="BF1377" i="2"/>
  <c r="T1377" i="2"/>
  <c r="R1377" i="2"/>
  <c r="P1377" i="2"/>
  <c r="BI1375" i="2"/>
  <c r="BH1375" i="2"/>
  <c r="BG1375" i="2"/>
  <c r="BF1375" i="2"/>
  <c r="T1375" i="2"/>
  <c r="R1375" i="2"/>
  <c r="P1375" i="2"/>
  <c r="BI1373" i="2"/>
  <c r="BH1373" i="2"/>
  <c r="BG1373" i="2"/>
  <c r="BF1373" i="2"/>
  <c r="T1373" i="2"/>
  <c r="R1373" i="2"/>
  <c r="P1373" i="2"/>
  <c r="BI1371" i="2"/>
  <c r="BH1371" i="2"/>
  <c r="BG1371" i="2"/>
  <c r="BF1371" i="2"/>
  <c r="T1371" i="2"/>
  <c r="R1371" i="2"/>
  <c r="P1371" i="2"/>
  <c r="BI1369" i="2"/>
  <c r="BH1369" i="2"/>
  <c r="BG1369" i="2"/>
  <c r="BF1369" i="2"/>
  <c r="T1369" i="2"/>
  <c r="R1369" i="2"/>
  <c r="P1369" i="2"/>
  <c r="BI1367" i="2"/>
  <c r="BH1367" i="2"/>
  <c r="BG1367" i="2"/>
  <c r="BF1367" i="2"/>
  <c r="T1367" i="2"/>
  <c r="R1367" i="2"/>
  <c r="P1367" i="2"/>
  <c r="BI1365" i="2"/>
  <c r="BH1365" i="2"/>
  <c r="BG1365" i="2"/>
  <c r="BF1365" i="2"/>
  <c r="T1365" i="2"/>
  <c r="R1365" i="2"/>
  <c r="P1365" i="2"/>
  <c r="BI1363" i="2"/>
  <c r="BH1363" i="2"/>
  <c r="BG1363" i="2"/>
  <c r="BF1363" i="2"/>
  <c r="T1363" i="2"/>
  <c r="R1363" i="2"/>
  <c r="P1363" i="2"/>
  <c r="BI1361" i="2"/>
  <c r="BH1361" i="2"/>
  <c r="BG1361" i="2"/>
  <c r="BF1361" i="2"/>
  <c r="T1361" i="2"/>
  <c r="R1361" i="2"/>
  <c r="P1361" i="2"/>
  <c r="BI1359" i="2"/>
  <c r="BH1359" i="2"/>
  <c r="BG1359" i="2"/>
  <c r="BF1359" i="2"/>
  <c r="T1359" i="2"/>
  <c r="R1359" i="2"/>
  <c r="P1359" i="2"/>
  <c r="BI1357" i="2"/>
  <c r="BH1357" i="2"/>
  <c r="BG1357" i="2"/>
  <c r="BF1357" i="2"/>
  <c r="T1357" i="2"/>
  <c r="R1357" i="2"/>
  <c r="P1357" i="2"/>
  <c r="BI1355" i="2"/>
  <c r="BH1355" i="2"/>
  <c r="BG1355" i="2"/>
  <c r="BF1355" i="2"/>
  <c r="T1355" i="2"/>
  <c r="R1355" i="2"/>
  <c r="P1355" i="2"/>
  <c r="BI1353" i="2"/>
  <c r="BH1353" i="2"/>
  <c r="BG1353" i="2"/>
  <c r="BF1353" i="2"/>
  <c r="T1353" i="2"/>
  <c r="R1353" i="2"/>
  <c r="P1353" i="2"/>
  <c r="BI1351" i="2"/>
  <c r="BH1351" i="2"/>
  <c r="BG1351" i="2"/>
  <c r="BF1351" i="2"/>
  <c r="T1351" i="2"/>
  <c r="R1351" i="2"/>
  <c r="P1351" i="2"/>
  <c r="BI1349" i="2"/>
  <c r="BH1349" i="2"/>
  <c r="BG1349" i="2"/>
  <c r="BF1349" i="2"/>
  <c r="T1349" i="2"/>
  <c r="R1349" i="2"/>
  <c r="P1349" i="2"/>
  <c r="BI1347" i="2"/>
  <c r="BH1347" i="2"/>
  <c r="BG1347" i="2"/>
  <c r="BF1347" i="2"/>
  <c r="T1347" i="2"/>
  <c r="R1347" i="2"/>
  <c r="P1347" i="2"/>
  <c r="BI1345" i="2"/>
  <c r="BH1345" i="2"/>
  <c r="BG1345" i="2"/>
  <c r="BF1345" i="2"/>
  <c r="T1345" i="2"/>
  <c r="R1345" i="2"/>
  <c r="P1345" i="2"/>
  <c r="BI1343" i="2"/>
  <c r="BH1343" i="2"/>
  <c r="BG1343" i="2"/>
  <c r="BF1343" i="2"/>
  <c r="T1343" i="2"/>
  <c r="R1343" i="2"/>
  <c r="P1343" i="2"/>
  <c r="BI1341" i="2"/>
  <c r="BH1341" i="2"/>
  <c r="BG1341" i="2"/>
  <c r="BF1341" i="2"/>
  <c r="T1341" i="2"/>
  <c r="R1341" i="2"/>
  <c r="P1341" i="2"/>
  <c r="BI1339" i="2"/>
  <c r="BH1339" i="2"/>
  <c r="BG1339" i="2"/>
  <c r="BF1339" i="2"/>
  <c r="T1339" i="2"/>
  <c r="R1339" i="2"/>
  <c r="P1339" i="2"/>
  <c r="BI1337" i="2"/>
  <c r="BH1337" i="2"/>
  <c r="BG1337" i="2"/>
  <c r="BF1337" i="2"/>
  <c r="T1337" i="2"/>
  <c r="R1337" i="2"/>
  <c r="P1337" i="2"/>
  <c r="BI1335" i="2"/>
  <c r="BH1335" i="2"/>
  <c r="BG1335" i="2"/>
  <c r="BF1335" i="2"/>
  <c r="T1335" i="2"/>
  <c r="R1335" i="2"/>
  <c r="P1335" i="2"/>
  <c r="BI1333" i="2"/>
  <c r="BH1333" i="2"/>
  <c r="BG1333" i="2"/>
  <c r="BF1333" i="2"/>
  <c r="T1333" i="2"/>
  <c r="R1333" i="2"/>
  <c r="P1333" i="2"/>
  <c r="BI1331" i="2"/>
  <c r="BH1331" i="2"/>
  <c r="BG1331" i="2"/>
  <c r="BF1331" i="2"/>
  <c r="T1331" i="2"/>
  <c r="R1331" i="2"/>
  <c r="P1331" i="2"/>
  <c r="BI1329" i="2"/>
  <c r="BH1329" i="2"/>
  <c r="BG1329" i="2"/>
  <c r="BF1329" i="2"/>
  <c r="T1329" i="2"/>
  <c r="R1329" i="2"/>
  <c r="P1329" i="2"/>
  <c r="BI1327" i="2"/>
  <c r="BH1327" i="2"/>
  <c r="BG1327" i="2"/>
  <c r="BF1327" i="2"/>
  <c r="T1327" i="2"/>
  <c r="R1327" i="2"/>
  <c r="P1327" i="2"/>
  <c r="BI1325" i="2"/>
  <c r="BH1325" i="2"/>
  <c r="BG1325" i="2"/>
  <c r="BF1325" i="2"/>
  <c r="T1325" i="2"/>
  <c r="R1325" i="2"/>
  <c r="P1325" i="2"/>
  <c r="BI1323" i="2"/>
  <c r="BH1323" i="2"/>
  <c r="BG1323" i="2"/>
  <c r="BF1323" i="2"/>
  <c r="T1323" i="2"/>
  <c r="R1323" i="2"/>
  <c r="P1323" i="2"/>
  <c r="BI1321" i="2"/>
  <c r="BH1321" i="2"/>
  <c r="BG1321" i="2"/>
  <c r="BF1321" i="2"/>
  <c r="T1321" i="2"/>
  <c r="R1321" i="2"/>
  <c r="P1321" i="2"/>
  <c r="BI1319" i="2"/>
  <c r="BH1319" i="2"/>
  <c r="BG1319" i="2"/>
  <c r="BF1319" i="2"/>
  <c r="T1319" i="2"/>
  <c r="R1319" i="2"/>
  <c r="P1319" i="2"/>
  <c r="BI1317" i="2"/>
  <c r="BH1317" i="2"/>
  <c r="BG1317" i="2"/>
  <c r="BF1317" i="2"/>
  <c r="T1317" i="2"/>
  <c r="R1317" i="2"/>
  <c r="P1317" i="2"/>
  <c r="BI1315" i="2"/>
  <c r="BH1315" i="2"/>
  <c r="BG1315" i="2"/>
  <c r="BF1315" i="2"/>
  <c r="T1315" i="2"/>
  <c r="R1315" i="2"/>
  <c r="P1315" i="2"/>
  <c r="BI1313" i="2"/>
  <c r="BH1313" i="2"/>
  <c r="BG1313" i="2"/>
  <c r="BF1313" i="2"/>
  <c r="T1313" i="2"/>
  <c r="R1313" i="2"/>
  <c r="P1313" i="2"/>
  <c r="BI1311" i="2"/>
  <c r="BH1311" i="2"/>
  <c r="BG1311" i="2"/>
  <c r="BF1311" i="2"/>
  <c r="T1311" i="2"/>
  <c r="R1311" i="2"/>
  <c r="P1311" i="2"/>
  <c r="BI1309" i="2"/>
  <c r="BH1309" i="2"/>
  <c r="BG1309" i="2"/>
  <c r="BF1309" i="2"/>
  <c r="T1309" i="2"/>
  <c r="R1309" i="2"/>
  <c r="P1309" i="2"/>
  <c r="BI1307" i="2"/>
  <c r="BH1307" i="2"/>
  <c r="BG1307" i="2"/>
  <c r="BF1307" i="2"/>
  <c r="T1307" i="2"/>
  <c r="R1307" i="2"/>
  <c r="P1307" i="2"/>
  <c r="BI1305" i="2"/>
  <c r="BH1305" i="2"/>
  <c r="BG1305" i="2"/>
  <c r="BF1305" i="2"/>
  <c r="T1305" i="2"/>
  <c r="R1305" i="2"/>
  <c r="P1305" i="2"/>
  <c r="BI1303" i="2"/>
  <c r="BH1303" i="2"/>
  <c r="BG1303" i="2"/>
  <c r="BF1303" i="2"/>
  <c r="T1303" i="2"/>
  <c r="R1303" i="2"/>
  <c r="P1303" i="2"/>
  <c r="BI1301" i="2"/>
  <c r="BH1301" i="2"/>
  <c r="BG1301" i="2"/>
  <c r="BF1301" i="2"/>
  <c r="T1301" i="2"/>
  <c r="R1301" i="2"/>
  <c r="P1301" i="2"/>
  <c r="BI1299" i="2"/>
  <c r="BH1299" i="2"/>
  <c r="BG1299" i="2"/>
  <c r="BF1299" i="2"/>
  <c r="T1299" i="2"/>
  <c r="R1299" i="2"/>
  <c r="P1299" i="2"/>
  <c r="BI1297" i="2"/>
  <c r="BH1297" i="2"/>
  <c r="BG1297" i="2"/>
  <c r="BF1297" i="2"/>
  <c r="T1297" i="2"/>
  <c r="R1297" i="2"/>
  <c r="P1297" i="2"/>
  <c r="BI1295" i="2"/>
  <c r="BH1295" i="2"/>
  <c r="BG1295" i="2"/>
  <c r="BF1295" i="2"/>
  <c r="T1295" i="2"/>
  <c r="R1295" i="2"/>
  <c r="P1295" i="2"/>
  <c r="BI1293" i="2"/>
  <c r="BH1293" i="2"/>
  <c r="BG1293" i="2"/>
  <c r="BF1293" i="2"/>
  <c r="T1293" i="2"/>
  <c r="R1293" i="2"/>
  <c r="P1293" i="2"/>
  <c r="BI1291" i="2"/>
  <c r="BH1291" i="2"/>
  <c r="BG1291" i="2"/>
  <c r="BF1291" i="2"/>
  <c r="T1291" i="2"/>
  <c r="R1291" i="2"/>
  <c r="P1291" i="2"/>
  <c r="BI1289" i="2"/>
  <c r="BH1289" i="2"/>
  <c r="BG1289" i="2"/>
  <c r="BF1289" i="2"/>
  <c r="T1289" i="2"/>
  <c r="R1289" i="2"/>
  <c r="P1289" i="2"/>
  <c r="BI1287" i="2"/>
  <c r="BH1287" i="2"/>
  <c r="BG1287" i="2"/>
  <c r="BF1287" i="2"/>
  <c r="T1287" i="2"/>
  <c r="R1287" i="2"/>
  <c r="P1287" i="2"/>
  <c r="BI1285" i="2"/>
  <c r="BH1285" i="2"/>
  <c r="BG1285" i="2"/>
  <c r="BF1285" i="2"/>
  <c r="T1285" i="2"/>
  <c r="R1285" i="2"/>
  <c r="P1285" i="2"/>
  <c r="BI1283" i="2"/>
  <c r="BH1283" i="2"/>
  <c r="BG1283" i="2"/>
  <c r="BF1283" i="2"/>
  <c r="T1283" i="2"/>
  <c r="R1283" i="2"/>
  <c r="P1283" i="2"/>
  <c r="BI1281" i="2"/>
  <c r="BH1281" i="2"/>
  <c r="BG1281" i="2"/>
  <c r="BF1281" i="2"/>
  <c r="T1281" i="2"/>
  <c r="R1281" i="2"/>
  <c r="P1281" i="2"/>
  <c r="BI1279" i="2"/>
  <c r="BH1279" i="2"/>
  <c r="BG1279" i="2"/>
  <c r="BF1279" i="2"/>
  <c r="T1279" i="2"/>
  <c r="R1279" i="2"/>
  <c r="P1279" i="2"/>
  <c r="BI1277" i="2"/>
  <c r="BH1277" i="2"/>
  <c r="BG1277" i="2"/>
  <c r="BF1277" i="2"/>
  <c r="T1277" i="2"/>
  <c r="R1277" i="2"/>
  <c r="P1277" i="2"/>
  <c r="BI1275" i="2"/>
  <c r="BH1275" i="2"/>
  <c r="BG1275" i="2"/>
  <c r="BF1275" i="2"/>
  <c r="T1275" i="2"/>
  <c r="R1275" i="2"/>
  <c r="P1275" i="2"/>
  <c r="BI1273" i="2"/>
  <c r="BH1273" i="2"/>
  <c r="BG1273" i="2"/>
  <c r="BF1273" i="2"/>
  <c r="T1273" i="2"/>
  <c r="R1273" i="2"/>
  <c r="P1273" i="2"/>
  <c r="BI1271" i="2"/>
  <c r="BH1271" i="2"/>
  <c r="BG1271" i="2"/>
  <c r="BF1271" i="2"/>
  <c r="T1271" i="2"/>
  <c r="R1271" i="2"/>
  <c r="P1271" i="2"/>
  <c r="BI1269" i="2"/>
  <c r="BH1269" i="2"/>
  <c r="BG1269" i="2"/>
  <c r="BF1269" i="2"/>
  <c r="T1269" i="2"/>
  <c r="R1269" i="2"/>
  <c r="P1269" i="2"/>
  <c r="BI1267" i="2"/>
  <c r="BH1267" i="2"/>
  <c r="BG1267" i="2"/>
  <c r="BF1267" i="2"/>
  <c r="T1267" i="2"/>
  <c r="R1267" i="2"/>
  <c r="P1267" i="2"/>
  <c r="BI1265" i="2"/>
  <c r="BH1265" i="2"/>
  <c r="BG1265" i="2"/>
  <c r="BF1265" i="2"/>
  <c r="T1265" i="2"/>
  <c r="R1265" i="2"/>
  <c r="P1265" i="2"/>
  <c r="BI1263" i="2"/>
  <c r="BH1263" i="2"/>
  <c r="BG1263" i="2"/>
  <c r="BF1263" i="2"/>
  <c r="T1263" i="2"/>
  <c r="R1263" i="2"/>
  <c r="P1263" i="2"/>
  <c r="BI1261" i="2"/>
  <c r="BH1261" i="2"/>
  <c r="BG1261" i="2"/>
  <c r="BF1261" i="2"/>
  <c r="T1261" i="2"/>
  <c r="R1261" i="2"/>
  <c r="P1261" i="2"/>
  <c r="BI1259" i="2"/>
  <c r="BH1259" i="2"/>
  <c r="BG1259" i="2"/>
  <c r="BF1259" i="2"/>
  <c r="T1259" i="2"/>
  <c r="R1259" i="2"/>
  <c r="P1259" i="2"/>
  <c r="BI1257" i="2"/>
  <c r="BH1257" i="2"/>
  <c r="BG1257" i="2"/>
  <c r="BF1257" i="2"/>
  <c r="T1257" i="2"/>
  <c r="R1257" i="2"/>
  <c r="P1257" i="2"/>
  <c r="BI1255" i="2"/>
  <c r="BH1255" i="2"/>
  <c r="BG1255" i="2"/>
  <c r="BF1255" i="2"/>
  <c r="T1255" i="2"/>
  <c r="R1255" i="2"/>
  <c r="P1255" i="2"/>
  <c r="BI1253" i="2"/>
  <c r="BH1253" i="2"/>
  <c r="BG1253" i="2"/>
  <c r="BF1253" i="2"/>
  <c r="T1253" i="2"/>
  <c r="R1253" i="2"/>
  <c r="P1253" i="2"/>
  <c r="BI1251" i="2"/>
  <c r="BH1251" i="2"/>
  <c r="BG1251" i="2"/>
  <c r="BF1251" i="2"/>
  <c r="T1251" i="2"/>
  <c r="R1251" i="2"/>
  <c r="P1251" i="2"/>
  <c r="BI1249" i="2"/>
  <c r="BH1249" i="2"/>
  <c r="BG1249" i="2"/>
  <c r="BF1249" i="2"/>
  <c r="T1249" i="2"/>
  <c r="R1249" i="2"/>
  <c r="P1249" i="2"/>
  <c r="BI1247" i="2"/>
  <c r="BH1247" i="2"/>
  <c r="BG1247" i="2"/>
  <c r="BF1247" i="2"/>
  <c r="T1247" i="2"/>
  <c r="R1247" i="2"/>
  <c r="P1247" i="2"/>
  <c r="BI1245" i="2"/>
  <c r="BH1245" i="2"/>
  <c r="BG1245" i="2"/>
  <c r="BF1245" i="2"/>
  <c r="T1245" i="2"/>
  <c r="R1245" i="2"/>
  <c r="P1245" i="2"/>
  <c r="BI1243" i="2"/>
  <c r="BH1243" i="2"/>
  <c r="BG1243" i="2"/>
  <c r="BF1243" i="2"/>
  <c r="T1243" i="2"/>
  <c r="R1243" i="2"/>
  <c r="P1243" i="2"/>
  <c r="BI1241" i="2"/>
  <c r="BH1241" i="2"/>
  <c r="BG1241" i="2"/>
  <c r="BF1241" i="2"/>
  <c r="T1241" i="2"/>
  <c r="R1241" i="2"/>
  <c r="P1241" i="2"/>
  <c r="BI1239" i="2"/>
  <c r="BH1239" i="2"/>
  <c r="BG1239" i="2"/>
  <c r="BF1239" i="2"/>
  <c r="T1239" i="2"/>
  <c r="R1239" i="2"/>
  <c r="P1239" i="2"/>
  <c r="BI1237" i="2"/>
  <c r="BH1237" i="2"/>
  <c r="BG1237" i="2"/>
  <c r="BF1237" i="2"/>
  <c r="T1237" i="2"/>
  <c r="R1237" i="2"/>
  <c r="P1237" i="2"/>
  <c r="BI1235" i="2"/>
  <c r="BH1235" i="2"/>
  <c r="BG1235" i="2"/>
  <c r="BF1235" i="2"/>
  <c r="T1235" i="2"/>
  <c r="R1235" i="2"/>
  <c r="P1235" i="2"/>
  <c r="BI1233" i="2"/>
  <c r="BH1233" i="2"/>
  <c r="BG1233" i="2"/>
  <c r="BF1233" i="2"/>
  <c r="T1233" i="2"/>
  <c r="R1233" i="2"/>
  <c r="P1233" i="2"/>
  <c r="BI1231" i="2"/>
  <c r="BH1231" i="2"/>
  <c r="BG1231" i="2"/>
  <c r="BF1231" i="2"/>
  <c r="T1231" i="2"/>
  <c r="R1231" i="2"/>
  <c r="P1231" i="2"/>
  <c r="BI1229" i="2"/>
  <c r="BH1229" i="2"/>
  <c r="BG1229" i="2"/>
  <c r="BF1229" i="2"/>
  <c r="T1229" i="2"/>
  <c r="R1229" i="2"/>
  <c r="P1229" i="2"/>
  <c r="BI1227" i="2"/>
  <c r="BH1227" i="2"/>
  <c r="BG1227" i="2"/>
  <c r="BF1227" i="2"/>
  <c r="T1227" i="2"/>
  <c r="R1227" i="2"/>
  <c r="P1227" i="2"/>
  <c r="BI1225" i="2"/>
  <c r="BH1225" i="2"/>
  <c r="BG1225" i="2"/>
  <c r="BF1225" i="2"/>
  <c r="T1225" i="2"/>
  <c r="R1225" i="2"/>
  <c r="P1225" i="2"/>
  <c r="BI1223" i="2"/>
  <c r="BH1223" i="2"/>
  <c r="BG1223" i="2"/>
  <c r="BF1223" i="2"/>
  <c r="T1223" i="2"/>
  <c r="R1223" i="2"/>
  <c r="P1223" i="2"/>
  <c r="BI1221" i="2"/>
  <c r="BH1221" i="2"/>
  <c r="BG1221" i="2"/>
  <c r="BF1221" i="2"/>
  <c r="T1221" i="2"/>
  <c r="R1221" i="2"/>
  <c r="P1221" i="2"/>
  <c r="BI1219" i="2"/>
  <c r="BH1219" i="2"/>
  <c r="BG1219" i="2"/>
  <c r="BF1219" i="2"/>
  <c r="T1219" i="2"/>
  <c r="R1219" i="2"/>
  <c r="P1219" i="2"/>
  <c r="BI1217" i="2"/>
  <c r="BH1217" i="2"/>
  <c r="BG1217" i="2"/>
  <c r="BF1217" i="2"/>
  <c r="T1217" i="2"/>
  <c r="R1217" i="2"/>
  <c r="P1217" i="2"/>
  <c r="BI1215" i="2"/>
  <c r="BH1215" i="2"/>
  <c r="BG1215" i="2"/>
  <c r="BF1215" i="2"/>
  <c r="T1215" i="2"/>
  <c r="R1215" i="2"/>
  <c r="P1215" i="2"/>
  <c r="BI1213" i="2"/>
  <c r="BH1213" i="2"/>
  <c r="BG1213" i="2"/>
  <c r="BF1213" i="2"/>
  <c r="T1213" i="2"/>
  <c r="R1213" i="2"/>
  <c r="P1213" i="2"/>
  <c r="BI1211" i="2"/>
  <c r="BH1211" i="2"/>
  <c r="BG1211" i="2"/>
  <c r="BF1211" i="2"/>
  <c r="T1211" i="2"/>
  <c r="R1211" i="2"/>
  <c r="P1211" i="2"/>
  <c r="BI1209" i="2"/>
  <c r="BH1209" i="2"/>
  <c r="BG1209" i="2"/>
  <c r="BF1209" i="2"/>
  <c r="T1209" i="2"/>
  <c r="R1209" i="2"/>
  <c r="P1209" i="2"/>
  <c r="BI1207" i="2"/>
  <c r="BH1207" i="2"/>
  <c r="BG1207" i="2"/>
  <c r="BF1207" i="2"/>
  <c r="T1207" i="2"/>
  <c r="R1207" i="2"/>
  <c r="P1207" i="2"/>
  <c r="BI1205" i="2"/>
  <c r="BH1205" i="2"/>
  <c r="BG1205" i="2"/>
  <c r="BF1205" i="2"/>
  <c r="T1205" i="2"/>
  <c r="R1205" i="2"/>
  <c r="P1205" i="2"/>
  <c r="BI1203" i="2"/>
  <c r="BH1203" i="2"/>
  <c r="BG1203" i="2"/>
  <c r="BF1203" i="2"/>
  <c r="T1203" i="2"/>
  <c r="R1203" i="2"/>
  <c r="P1203" i="2"/>
  <c r="BI1201" i="2"/>
  <c r="BH1201" i="2"/>
  <c r="BG1201" i="2"/>
  <c r="BF1201" i="2"/>
  <c r="T1201" i="2"/>
  <c r="R1201" i="2"/>
  <c r="P1201" i="2"/>
  <c r="BI1199" i="2"/>
  <c r="BH1199" i="2"/>
  <c r="BG1199" i="2"/>
  <c r="BF1199" i="2"/>
  <c r="T1199" i="2"/>
  <c r="R1199" i="2"/>
  <c r="P1199" i="2"/>
  <c r="BI1197" i="2"/>
  <c r="BH1197" i="2"/>
  <c r="BG1197" i="2"/>
  <c r="BF1197" i="2"/>
  <c r="T1197" i="2"/>
  <c r="R1197" i="2"/>
  <c r="P1197" i="2"/>
  <c r="BI1195" i="2"/>
  <c r="BH1195" i="2"/>
  <c r="BG1195" i="2"/>
  <c r="BF1195" i="2"/>
  <c r="T1195" i="2"/>
  <c r="R1195" i="2"/>
  <c r="P1195" i="2"/>
  <c r="BI1193" i="2"/>
  <c r="BH1193" i="2"/>
  <c r="BG1193" i="2"/>
  <c r="BF1193" i="2"/>
  <c r="T1193" i="2"/>
  <c r="R1193" i="2"/>
  <c r="P1193" i="2"/>
  <c r="BI1191" i="2"/>
  <c r="BH1191" i="2"/>
  <c r="BG1191" i="2"/>
  <c r="BF1191" i="2"/>
  <c r="T1191" i="2"/>
  <c r="R1191" i="2"/>
  <c r="P1191" i="2"/>
  <c r="BI1189" i="2"/>
  <c r="BH1189" i="2"/>
  <c r="BG1189" i="2"/>
  <c r="BF1189" i="2"/>
  <c r="T1189" i="2"/>
  <c r="R1189" i="2"/>
  <c r="P1189" i="2"/>
  <c r="BI1187" i="2"/>
  <c r="BH1187" i="2"/>
  <c r="BG1187" i="2"/>
  <c r="BF1187" i="2"/>
  <c r="T1187" i="2"/>
  <c r="R1187" i="2"/>
  <c r="P1187" i="2"/>
  <c r="BI1185" i="2"/>
  <c r="BH1185" i="2"/>
  <c r="BG1185" i="2"/>
  <c r="BF1185" i="2"/>
  <c r="T1185" i="2"/>
  <c r="R1185" i="2"/>
  <c r="P1185" i="2"/>
  <c r="BI1183" i="2"/>
  <c r="BH1183" i="2"/>
  <c r="BG1183" i="2"/>
  <c r="BF1183" i="2"/>
  <c r="T1183" i="2"/>
  <c r="R1183" i="2"/>
  <c r="P1183" i="2"/>
  <c r="BI1181" i="2"/>
  <c r="BH1181" i="2"/>
  <c r="BG1181" i="2"/>
  <c r="BF1181" i="2"/>
  <c r="T1181" i="2"/>
  <c r="R1181" i="2"/>
  <c r="P1181" i="2"/>
  <c r="BI1179" i="2"/>
  <c r="BH1179" i="2"/>
  <c r="BG1179" i="2"/>
  <c r="BF1179" i="2"/>
  <c r="T1179" i="2"/>
  <c r="R1179" i="2"/>
  <c r="P1179" i="2"/>
  <c r="BI1177" i="2"/>
  <c r="BH1177" i="2"/>
  <c r="BG1177" i="2"/>
  <c r="BF1177" i="2"/>
  <c r="T1177" i="2"/>
  <c r="R1177" i="2"/>
  <c r="P1177" i="2"/>
  <c r="BI1175" i="2"/>
  <c r="BH1175" i="2"/>
  <c r="BG1175" i="2"/>
  <c r="BF1175" i="2"/>
  <c r="T1175" i="2"/>
  <c r="R1175" i="2"/>
  <c r="P1175" i="2"/>
  <c r="BI1173" i="2"/>
  <c r="BH1173" i="2"/>
  <c r="BG1173" i="2"/>
  <c r="BF1173" i="2"/>
  <c r="T1173" i="2"/>
  <c r="R1173" i="2"/>
  <c r="P1173" i="2"/>
  <c r="BI1171" i="2"/>
  <c r="BH1171" i="2"/>
  <c r="BG1171" i="2"/>
  <c r="BF1171" i="2"/>
  <c r="T1171" i="2"/>
  <c r="R1171" i="2"/>
  <c r="P1171" i="2"/>
  <c r="BI1169" i="2"/>
  <c r="BH1169" i="2"/>
  <c r="BG1169" i="2"/>
  <c r="BF1169" i="2"/>
  <c r="T1169" i="2"/>
  <c r="R1169" i="2"/>
  <c r="P1169" i="2"/>
  <c r="BI1167" i="2"/>
  <c r="BH1167" i="2"/>
  <c r="BG1167" i="2"/>
  <c r="BF1167" i="2"/>
  <c r="T1167" i="2"/>
  <c r="R1167" i="2"/>
  <c r="P1167" i="2"/>
  <c r="BI1165" i="2"/>
  <c r="BH1165" i="2"/>
  <c r="BG1165" i="2"/>
  <c r="BF1165" i="2"/>
  <c r="T1165" i="2"/>
  <c r="R1165" i="2"/>
  <c r="P1165" i="2"/>
  <c r="BI1163" i="2"/>
  <c r="BH1163" i="2"/>
  <c r="BG1163" i="2"/>
  <c r="BF1163" i="2"/>
  <c r="T1163" i="2"/>
  <c r="R1163" i="2"/>
  <c r="P1163" i="2"/>
  <c r="BI1161" i="2"/>
  <c r="BH1161" i="2"/>
  <c r="BG1161" i="2"/>
  <c r="BF1161" i="2"/>
  <c r="T1161" i="2"/>
  <c r="R1161" i="2"/>
  <c r="P1161" i="2"/>
  <c r="BI1159" i="2"/>
  <c r="BH1159" i="2"/>
  <c r="BG1159" i="2"/>
  <c r="BF1159" i="2"/>
  <c r="T1159" i="2"/>
  <c r="R1159" i="2"/>
  <c r="P1159" i="2"/>
  <c r="BI1157" i="2"/>
  <c r="BH1157" i="2"/>
  <c r="BG1157" i="2"/>
  <c r="BF1157" i="2"/>
  <c r="T1157" i="2"/>
  <c r="R1157" i="2"/>
  <c r="P1157" i="2"/>
  <c r="BI1155" i="2"/>
  <c r="BH1155" i="2"/>
  <c r="BG1155" i="2"/>
  <c r="BF1155" i="2"/>
  <c r="T1155" i="2"/>
  <c r="R1155" i="2"/>
  <c r="P1155" i="2"/>
  <c r="BI1153" i="2"/>
  <c r="BH1153" i="2"/>
  <c r="BG1153" i="2"/>
  <c r="BF1153" i="2"/>
  <c r="T1153" i="2"/>
  <c r="R1153" i="2"/>
  <c r="P1153" i="2"/>
  <c r="BI1151" i="2"/>
  <c r="BH1151" i="2"/>
  <c r="BG1151" i="2"/>
  <c r="BF1151" i="2"/>
  <c r="T1151" i="2"/>
  <c r="R1151" i="2"/>
  <c r="P1151" i="2"/>
  <c r="BI1149" i="2"/>
  <c r="BH1149" i="2"/>
  <c r="BG1149" i="2"/>
  <c r="BF1149" i="2"/>
  <c r="T1149" i="2"/>
  <c r="R1149" i="2"/>
  <c r="P1149" i="2"/>
  <c r="BI1147" i="2"/>
  <c r="BH1147" i="2"/>
  <c r="BG1147" i="2"/>
  <c r="BF1147" i="2"/>
  <c r="T1147" i="2"/>
  <c r="R1147" i="2"/>
  <c r="P1147" i="2"/>
  <c r="BI1145" i="2"/>
  <c r="BH1145" i="2"/>
  <c r="BG1145" i="2"/>
  <c r="BF1145" i="2"/>
  <c r="T1145" i="2"/>
  <c r="R1145" i="2"/>
  <c r="P1145" i="2"/>
  <c r="BI1143" i="2"/>
  <c r="BH1143" i="2"/>
  <c r="BG1143" i="2"/>
  <c r="BF1143" i="2"/>
  <c r="T1143" i="2"/>
  <c r="R1143" i="2"/>
  <c r="P1143" i="2"/>
  <c r="BI1141" i="2"/>
  <c r="BH1141" i="2"/>
  <c r="BG1141" i="2"/>
  <c r="BF1141" i="2"/>
  <c r="T1141" i="2"/>
  <c r="R1141" i="2"/>
  <c r="P1141" i="2"/>
  <c r="BI1139" i="2"/>
  <c r="BH1139" i="2"/>
  <c r="BG1139" i="2"/>
  <c r="BF1139" i="2"/>
  <c r="T1139" i="2"/>
  <c r="R1139" i="2"/>
  <c r="P1139" i="2"/>
  <c r="BI1137" i="2"/>
  <c r="BH1137" i="2"/>
  <c r="BG1137" i="2"/>
  <c r="BF1137" i="2"/>
  <c r="T1137" i="2"/>
  <c r="R1137" i="2"/>
  <c r="P1137" i="2"/>
  <c r="BI1135" i="2"/>
  <c r="BH1135" i="2"/>
  <c r="BG1135" i="2"/>
  <c r="BF1135" i="2"/>
  <c r="T1135" i="2"/>
  <c r="R1135" i="2"/>
  <c r="P1135" i="2"/>
  <c r="BI1133" i="2"/>
  <c r="BH1133" i="2"/>
  <c r="BG1133" i="2"/>
  <c r="BF1133" i="2"/>
  <c r="T1133" i="2"/>
  <c r="R1133" i="2"/>
  <c r="P1133" i="2"/>
  <c r="BI1131" i="2"/>
  <c r="BH1131" i="2"/>
  <c r="BG1131" i="2"/>
  <c r="BF1131" i="2"/>
  <c r="T1131" i="2"/>
  <c r="R1131" i="2"/>
  <c r="P1131" i="2"/>
  <c r="BI1129" i="2"/>
  <c r="BH1129" i="2"/>
  <c r="BG1129" i="2"/>
  <c r="BF1129" i="2"/>
  <c r="T1129" i="2"/>
  <c r="R1129" i="2"/>
  <c r="P1129" i="2"/>
  <c r="BI1127" i="2"/>
  <c r="BH1127" i="2"/>
  <c r="BG1127" i="2"/>
  <c r="BF1127" i="2"/>
  <c r="T1127" i="2"/>
  <c r="R1127" i="2"/>
  <c r="P1127" i="2"/>
  <c r="BI1125" i="2"/>
  <c r="BH1125" i="2"/>
  <c r="BG1125" i="2"/>
  <c r="BF1125" i="2"/>
  <c r="T1125" i="2"/>
  <c r="R1125" i="2"/>
  <c r="P1125" i="2"/>
  <c r="BI1123" i="2"/>
  <c r="BH1123" i="2"/>
  <c r="BG1123" i="2"/>
  <c r="BF1123" i="2"/>
  <c r="T1123" i="2"/>
  <c r="R1123" i="2"/>
  <c r="P1123" i="2"/>
  <c r="BI1121" i="2"/>
  <c r="BH1121" i="2"/>
  <c r="BG1121" i="2"/>
  <c r="BF1121" i="2"/>
  <c r="T1121" i="2"/>
  <c r="R1121" i="2"/>
  <c r="P1121" i="2"/>
  <c r="BI1119" i="2"/>
  <c r="BH1119" i="2"/>
  <c r="BG1119" i="2"/>
  <c r="BF1119" i="2"/>
  <c r="T1119" i="2"/>
  <c r="R1119" i="2"/>
  <c r="P1119" i="2"/>
  <c r="BI1117" i="2"/>
  <c r="BH1117" i="2"/>
  <c r="BG1117" i="2"/>
  <c r="BF1117" i="2"/>
  <c r="T1117" i="2"/>
  <c r="R1117" i="2"/>
  <c r="P1117" i="2"/>
  <c r="BI1115" i="2"/>
  <c r="BH1115" i="2"/>
  <c r="BG1115" i="2"/>
  <c r="BF1115" i="2"/>
  <c r="T1115" i="2"/>
  <c r="R1115" i="2"/>
  <c r="P1115" i="2"/>
  <c r="BI1113" i="2"/>
  <c r="BH1113" i="2"/>
  <c r="BG1113" i="2"/>
  <c r="BF1113" i="2"/>
  <c r="T1113" i="2"/>
  <c r="R1113" i="2"/>
  <c r="P1113" i="2"/>
  <c r="BI1111" i="2"/>
  <c r="BH1111" i="2"/>
  <c r="BG1111" i="2"/>
  <c r="BF1111" i="2"/>
  <c r="T1111" i="2"/>
  <c r="R1111" i="2"/>
  <c r="P1111" i="2"/>
  <c r="BI1109" i="2"/>
  <c r="BH1109" i="2"/>
  <c r="BG1109" i="2"/>
  <c r="BF1109" i="2"/>
  <c r="T1109" i="2"/>
  <c r="R1109" i="2"/>
  <c r="P1109" i="2"/>
  <c r="BI1107" i="2"/>
  <c r="BH1107" i="2"/>
  <c r="BG1107" i="2"/>
  <c r="BF1107" i="2"/>
  <c r="T1107" i="2"/>
  <c r="R1107" i="2"/>
  <c r="P1107" i="2"/>
  <c r="BI1105" i="2"/>
  <c r="BH1105" i="2"/>
  <c r="BG1105" i="2"/>
  <c r="BF1105" i="2"/>
  <c r="T1105" i="2"/>
  <c r="R1105" i="2"/>
  <c r="P1105" i="2"/>
  <c r="BI1103" i="2"/>
  <c r="BH1103" i="2"/>
  <c r="BG1103" i="2"/>
  <c r="BF1103" i="2"/>
  <c r="T1103" i="2"/>
  <c r="R1103" i="2"/>
  <c r="P1103" i="2"/>
  <c r="BI1101" i="2"/>
  <c r="BH1101" i="2"/>
  <c r="BG1101" i="2"/>
  <c r="BF1101" i="2"/>
  <c r="T1101" i="2"/>
  <c r="R1101" i="2"/>
  <c r="P1101" i="2"/>
  <c r="BI1099" i="2"/>
  <c r="BH1099" i="2"/>
  <c r="BG1099" i="2"/>
  <c r="BF1099" i="2"/>
  <c r="T1099" i="2"/>
  <c r="R1099" i="2"/>
  <c r="P1099" i="2"/>
  <c r="BI1097" i="2"/>
  <c r="BH1097" i="2"/>
  <c r="BG1097" i="2"/>
  <c r="BF1097" i="2"/>
  <c r="T1097" i="2"/>
  <c r="R1097" i="2"/>
  <c r="P1097" i="2"/>
  <c r="BI1095" i="2"/>
  <c r="BH1095" i="2"/>
  <c r="BG1095" i="2"/>
  <c r="BF1095" i="2"/>
  <c r="T1095" i="2"/>
  <c r="R1095" i="2"/>
  <c r="P1095" i="2"/>
  <c r="BI1093" i="2"/>
  <c r="BH1093" i="2"/>
  <c r="BG1093" i="2"/>
  <c r="BF1093" i="2"/>
  <c r="T1093" i="2"/>
  <c r="R1093" i="2"/>
  <c r="P1093" i="2"/>
  <c r="BI1091" i="2"/>
  <c r="BH1091" i="2"/>
  <c r="BG1091" i="2"/>
  <c r="BF1091" i="2"/>
  <c r="T1091" i="2"/>
  <c r="R1091" i="2"/>
  <c r="P1091" i="2"/>
  <c r="BI1089" i="2"/>
  <c r="BH1089" i="2"/>
  <c r="BG1089" i="2"/>
  <c r="BF1089" i="2"/>
  <c r="T1089" i="2"/>
  <c r="R1089" i="2"/>
  <c r="P1089" i="2"/>
  <c r="BI1087" i="2"/>
  <c r="BH1087" i="2"/>
  <c r="BG1087" i="2"/>
  <c r="BF1087" i="2"/>
  <c r="T1087" i="2"/>
  <c r="R1087" i="2"/>
  <c r="P1087" i="2"/>
  <c r="BI1085" i="2"/>
  <c r="BH1085" i="2"/>
  <c r="BG1085" i="2"/>
  <c r="BF1085" i="2"/>
  <c r="T1085" i="2"/>
  <c r="R1085" i="2"/>
  <c r="P1085" i="2"/>
  <c r="BI1083" i="2"/>
  <c r="BH1083" i="2"/>
  <c r="BG1083" i="2"/>
  <c r="BF1083" i="2"/>
  <c r="T1083" i="2"/>
  <c r="R1083" i="2"/>
  <c r="P1083" i="2"/>
  <c r="BI1081" i="2"/>
  <c r="BH1081" i="2"/>
  <c r="BG1081" i="2"/>
  <c r="BF1081" i="2"/>
  <c r="T1081" i="2"/>
  <c r="R1081" i="2"/>
  <c r="P1081" i="2"/>
  <c r="BI1079" i="2"/>
  <c r="BH1079" i="2"/>
  <c r="BG1079" i="2"/>
  <c r="BF1079" i="2"/>
  <c r="T1079" i="2"/>
  <c r="R1079" i="2"/>
  <c r="P1079" i="2"/>
  <c r="BI1077" i="2"/>
  <c r="BH1077" i="2"/>
  <c r="BG1077" i="2"/>
  <c r="BF1077" i="2"/>
  <c r="T1077" i="2"/>
  <c r="R1077" i="2"/>
  <c r="P1077" i="2"/>
  <c r="BI1075" i="2"/>
  <c r="BH1075" i="2"/>
  <c r="BG1075" i="2"/>
  <c r="BF1075" i="2"/>
  <c r="T1075" i="2"/>
  <c r="R1075" i="2"/>
  <c r="P1075" i="2"/>
  <c r="BI1073" i="2"/>
  <c r="BH1073" i="2"/>
  <c r="BG1073" i="2"/>
  <c r="BF1073" i="2"/>
  <c r="T1073" i="2"/>
  <c r="R1073" i="2"/>
  <c r="P1073" i="2"/>
  <c r="BI1071" i="2"/>
  <c r="BH1071" i="2"/>
  <c r="BG1071" i="2"/>
  <c r="BF1071" i="2"/>
  <c r="T1071" i="2"/>
  <c r="R1071" i="2"/>
  <c r="P1071" i="2"/>
  <c r="BI1069" i="2"/>
  <c r="BH1069" i="2"/>
  <c r="BG1069" i="2"/>
  <c r="BF1069" i="2"/>
  <c r="T1069" i="2"/>
  <c r="R1069" i="2"/>
  <c r="P1069" i="2"/>
  <c r="BI1067" i="2"/>
  <c r="BH1067" i="2"/>
  <c r="BG1067" i="2"/>
  <c r="BF1067" i="2"/>
  <c r="T1067" i="2"/>
  <c r="R1067" i="2"/>
  <c r="P1067" i="2"/>
  <c r="BI1065" i="2"/>
  <c r="BH1065" i="2"/>
  <c r="BG1065" i="2"/>
  <c r="BF1065" i="2"/>
  <c r="T1065" i="2"/>
  <c r="R1065" i="2"/>
  <c r="P1065" i="2"/>
  <c r="BI1063" i="2"/>
  <c r="BH1063" i="2"/>
  <c r="BG1063" i="2"/>
  <c r="BF1063" i="2"/>
  <c r="T1063" i="2"/>
  <c r="R1063" i="2"/>
  <c r="P1063" i="2"/>
  <c r="BI1061" i="2"/>
  <c r="BH1061" i="2"/>
  <c r="BG1061" i="2"/>
  <c r="BF1061" i="2"/>
  <c r="T1061" i="2"/>
  <c r="R1061" i="2"/>
  <c r="P1061" i="2"/>
  <c r="BI1059" i="2"/>
  <c r="BH1059" i="2"/>
  <c r="BG1059" i="2"/>
  <c r="BF1059" i="2"/>
  <c r="T1059" i="2"/>
  <c r="R1059" i="2"/>
  <c r="P1059" i="2"/>
  <c r="BI1057" i="2"/>
  <c r="BH1057" i="2"/>
  <c r="BG1057" i="2"/>
  <c r="BF1057" i="2"/>
  <c r="T1057" i="2"/>
  <c r="R1057" i="2"/>
  <c r="P1057" i="2"/>
  <c r="BI1055" i="2"/>
  <c r="BH1055" i="2"/>
  <c r="BG1055" i="2"/>
  <c r="BF1055" i="2"/>
  <c r="T1055" i="2"/>
  <c r="R1055" i="2"/>
  <c r="P1055" i="2"/>
  <c r="BI1053" i="2"/>
  <c r="BH1053" i="2"/>
  <c r="BG1053" i="2"/>
  <c r="BF1053" i="2"/>
  <c r="T1053" i="2"/>
  <c r="R1053" i="2"/>
  <c r="P1053" i="2"/>
  <c r="BI1051" i="2"/>
  <c r="BH1051" i="2"/>
  <c r="BG1051" i="2"/>
  <c r="BF1051" i="2"/>
  <c r="T1051" i="2"/>
  <c r="R1051" i="2"/>
  <c r="P1051" i="2"/>
  <c r="BI1049" i="2"/>
  <c r="BH1049" i="2"/>
  <c r="BG1049" i="2"/>
  <c r="BF1049" i="2"/>
  <c r="T1049" i="2"/>
  <c r="R1049" i="2"/>
  <c r="P1049" i="2"/>
  <c r="BI1047" i="2"/>
  <c r="BH1047" i="2"/>
  <c r="BG1047" i="2"/>
  <c r="BF1047" i="2"/>
  <c r="T1047" i="2"/>
  <c r="R1047" i="2"/>
  <c r="P1047" i="2"/>
  <c r="BI1045" i="2"/>
  <c r="BH1045" i="2"/>
  <c r="BG1045" i="2"/>
  <c r="BF1045" i="2"/>
  <c r="T1045" i="2"/>
  <c r="R1045" i="2"/>
  <c r="P1045" i="2"/>
  <c r="BI1043" i="2"/>
  <c r="BH1043" i="2"/>
  <c r="BG1043" i="2"/>
  <c r="BF1043" i="2"/>
  <c r="T1043" i="2"/>
  <c r="R1043" i="2"/>
  <c r="P1043" i="2"/>
  <c r="BI1041" i="2"/>
  <c r="BH1041" i="2"/>
  <c r="BG1041" i="2"/>
  <c r="BF1041" i="2"/>
  <c r="T1041" i="2"/>
  <c r="R1041" i="2"/>
  <c r="P1041" i="2"/>
  <c r="BI1039" i="2"/>
  <c r="BH1039" i="2"/>
  <c r="BG1039" i="2"/>
  <c r="BF1039" i="2"/>
  <c r="T1039" i="2"/>
  <c r="R1039" i="2"/>
  <c r="P1039" i="2"/>
  <c r="BI1037" i="2"/>
  <c r="BH1037" i="2"/>
  <c r="BG1037" i="2"/>
  <c r="BF1037" i="2"/>
  <c r="T1037" i="2"/>
  <c r="R1037" i="2"/>
  <c r="P1037" i="2"/>
  <c r="BI1035" i="2"/>
  <c r="BH1035" i="2"/>
  <c r="BG1035" i="2"/>
  <c r="BF1035" i="2"/>
  <c r="T1035" i="2"/>
  <c r="R1035" i="2"/>
  <c r="P1035" i="2"/>
  <c r="BI1033" i="2"/>
  <c r="BH1033" i="2"/>
  <c r="BG1033" i="2"/>
  <c r="BF1033" i="2"/>
  <c r="T1033" i="2"/>
  <c r="R1033" i="2"/>
  <c r="P1033" i="2"/>
  <c r="BI1031" i="2"/>
  <c r="BH1031" i="2"/>
  <c r="BG1031" i="2"/>
  <c r="BF1031" i="2"/>
  <c r="T1031" i="2"/>
  <c r="R1031" i="2"/>
  <c r="P1031" i="2"/>
  <c r="BI1029" i="2"/>
  <c r="BH1029" i="2"/>
  <c r="BG1029" i="2"/>
  <c r="BF1029" i="2"/>
  <c r="T1029" i="2"/>
  <c r="R1029" i="2"/>
  <c r="P1029" i="2"/>
  <c r="BI1027" i="2"/>
  <c r="BH1027" i="2"/>
  <c r="BG1027" i="2"/>
  <c r="BF1027" i="2"/>
  <c r="T1027" i="2"/>
  <c r="R1027" i="2"/>
  <c r="P1027" i="2"/>
  <c r="BI1025" i="2"/>
  <c r="BH1025" i="2"/>
  <c r="BG1025" i="2"/>
  <c r="BF1025" i="2"/>
  <c r="T1025" i="2"/>
  <c r="R1025" i="2"/>
  <c r="P1025" i="2"/>
  <c r="BI1023" i="2"/>
  <c r="BH1023" i="2"/>
  <c r="BG1023" i="2"/>
  <c r="BF1023" i="2"/>
  <c r="T1023" i="2"/>
  <c r="R1023" i="2"/>
  <c r="P1023" i="2"/>
  <c r="BI1021" i="2"/>
  <c r="BH1021" i="2"/>
  <c r="BG1021" i="2"/>
  <c r="BF1021" i="2"/>
  <c r="T1021" i="2"/>
  <c r="R1021" i="2"/>
  <c r="P1021" i="2"/>
  <c r="BI1019" i="2"/>
  <c r="BH1019" i="2"/>
  <c r="BG1019" i="2"/>
  <c r="BF1019" i="2"/>
  <c r="T1019" i="2"/>
  <c r="R1019" i="2"/>
  <c r="P1019" i="2"/>
  <c r="BI1017" i="2"/>
  <c r="BH1017" i="2"/>
  <c r="BG1017" i="2"/>
  <c r="BF1017" i="2"/>
  <c r="T1017" i="2"/>
  <c r="R1017" i="2"/>
  <c r="P1017" i="2"/>
  <c r="BI1015" i="2"/>
  <c r="BH1015" i="2"/>
  <c r="BG1015" i="2"/>
  <c r="BF1015" i="2"/>
  <c r="T1015" i="2"/>
  <c r="R1015" i="2"/>
  <c r="P1015" i="2"/>
  <c r="BI1013" i="2"/>
  <c r="BH1013" i="2"/>
  <c r="BG1013" i="2"/>
  <c r="BF1013" i="2"/>
  <c r="T1013" i="2"/>
  <c r="R1013" i="2"/>
  <c r="P1013" i="2"/>
  <c r="BI1011" i="2"/>
  <c r="BH1011" i="2"/>
  <c r="BG1011" i="2"/>
  <c r="BF1011" i="2"/>
  <c r="T1011" i="2"/>
  <c r="R1011" i="2"/>
  <c r="P1011" i="2"/>
  <c r="BI1009" i="2"/>
  <c r="BH1009" i="2"/>
  <c r="BG1009" i="2"/>
  <c r="BF1009" i="2"/>
  <c r="T1009" i="2"/>
  <c r="R1009" i="2"/>
  <c r="P1009" i="2"/>
  <c r="BI1007" i="2"/>
  <c r="BH1007" i="2"/>
  <c r="BG1007" i="2"/>
  <c r="BF1007" i="2"/>
  <c r="T1007" i="2"/>
  <c r="R1007" i="2"/>
  <c r="P1007" i="2"/>
  <c r="BI1005" i="2"/>
  <c r="BH1005" i="2"/>
  <c r="BG1005" i="2"/>
  <c r="BF1005" i="2"/>
  <c r="T1005" i="2"/>
  <c r="R1005" i="2"/>
  <c r="P1005" i="2"/>
  <c r="BI1003" i="2"/>
  <c r="BH1003" i="2"/>
  <c r="BG1003" i="2"/>
  <c r="BF1003" i="2"/>
  <c r="T1003" i="2"/>
  <c r="R1003" i="2"/>
  <c r="P1003" i="2"/>
  <c r="BI1001" i="2"/>
  <c r="BH1001" i="2"/>
  <c r="BG1001" i="2"/>
  <c r="BF1001" i="2"/>
  <c r="T1001" i="2"/>
  <c r="R1001" i="2"/>
  <c r="P1001" i="2"/>
  <c r="BI999" i="2"/>
  <c r="BH999" i="2"/>
  <c r="BG999" i="2"/>
  <c r="BF999" i="2"/>
  <c r="T999" i="2"/>
  <c r="R999" i="2"/>
  <c r="P999" i="2"/>
  <c r="BI997" i="2"/>
  <c r="BH997" i="2"/>
  <c r="BG997" i="2"/>
  <c r="BF997" i="2"/>
  <c r="T997" i="2"/>
  <c r="R997" i="2"/>
  <c r="P997" i="2"/>
  <c r="BI995" i="2"/>
  <c r="BH995" i="2"/>
  <c r="BG995" i="2"/>
  <c r="BF995" i="2"/>
  <c r="T995" i="2"/>
  <c r="R995" i="2"/>
  <c r="P995" i="2"/>
  <c r="BI993" i="2"/>
  <c r="BH993" i="2"/>
  <c r="BG993" i="2"/>
  <c r="BF993" i="2"/>
  <c r="T993" i="2"/>
  <c r="R993" i="2"/>
  <c r="P993" i="2"/>
  <c r="BI991" i="2"/>
  <c r="BH991" i="2"/>
  <c r="BG991" i="2"/>
  <c r="BF991" i="2"/>
  <c r="T991" i="2"/>
  <c r="R991" i="2"/>
  <c r="P991" i="2"/>
  <c r="BI989" i="2"/>
  <c r="BH989" i="2"/>
  <c r="BG989" i="2"/>
  <c r="BF989" i="2"/>
  <c r="T989" i="2"/>
  <c r="R989" i="2"/>
  <c r="P989" i="2"/>
  <c r="BI987" i="2"/>
  <c r="BH987" i="2"/>
  <c r="BG987" i="2"/>
  <c r="BF987" i="2"/>
  <c r="T987" i="2"/>
  <c r="R987" i="2"/>
  <c r="P987" i="2"/>
  <c r="BI985" i="2"/>
  <c r="BH985" i="2"/>
  <c r="BG985" i="2"/>
  <c r="BF985" i="2"/>
  <c r="T985" i="2"/>
  <c r="R985" i="2"/>
  <c r="P985" i="2"/>
  <c r="BI983" i="2"/>
  <c r="BH983" i="2"/>
  <c r="BG983" i="2"/>
  <c r="BF983" i="2"/>
  <c r="T983" i="2"/>
  <c r="R983" i="2"/>
  <c r="P983" i="2"/>
  <c r="BI981" i="2"/>
  <c r="BH981" i="2"/>
  <c r="BG981" i="2"/>
  <c r="BF981" i="2"/>
  <c r="T981" i="2"/>
  <c r="R981" i="2"/>
  <c r="P981" i="2"/>
  <c r="BI979" i="2"/>
  <c r="BH979" i="2"/>
  <c r="BG979" i="2"/>
  <c r="BF979" i="2"/>
  <c r="T979" i="2"/>
  <c r="R979" i="2"/>
  <c r="P979" i="2"/>
  <c r="BI977" i="2"/>
  <c r="BH977" i="2"/>
  <c r="BG977" i="2"/>
  <c r="BF977" i="2"/>
  <c r="T977" i="2"/>
  <c r="R977" i="2"/>
  <c r="P977" i="2"/>
  <c r="BI975" i="2"/>
  <c r="BH975" i="2"/>
  <c r="BG975" i="2"/>
  <c r="BF975" i="2"/>
  <c r="T975" i="2"/>
  <c r="R975" i="2"/>
  <c r="P975" i="2"/>
  <c r="BI973" i="2"/>
  <c r="BH973" i="2"/>
  <c r="BG973" i="2"/>
  <c r="BF973" i="2"/>
  <c r="T973" i="2"/>
  <c r="R973" i="2"/>
  <c r="P973" i="2"/>
  <c r="BI971" i="2"/>
  <c r="BH971" i="2"/>
  <c r="BG971" i="2"/>
  <c r="BF971" i="2"/>
  <c r="T971" i="2"/>
  <c r="R971" i="2"/>
  <c r="P971" i="2"/>
  <c r="BI969" i="2"/>
  <c r="BH969" i="2"/>
  <c r="BG969" i="2"/>
  <c r="BF969" i="2"/>
  <c r="T969" i="2"/>
  <c r="R969" i="2"/>
  <c r="P969" i="2"/>
  <c r="BI967" i="2"/>
  <c r="BH967" i="2"/>
  <c r="BG967" i="2"/>
  <c r="BF967" i="2"/>
  <c r="T967" i="2"/>
  <c r="R967" i="2"/>
  <c r="P967" i="2"/>
  <c r="BI966" i="2"/>
  <c r="BH966" i="2"/>
  <c r="BG966" i="2"/>
  <c r="BF966" i="2"/>
  <c r="T966" i="2"/>
  <c r="R966" i="2"/>
  <c r="P966" i="2"/>
  <c r="BI964" i="2"/>
  <c r="BH964" i="2"/>
  <c r="BG964" i="2"/>
  <c r="BF964" i="2"/>
  <c r="T964" i="2"/>
  <c r="R964" i="2"/>
  <c r="P964" i="2"/>
  <c r="BI962" i="2"/>
  <c r="BH962" i="2"/>
  <c r="BG962" i="2"/>
  <c r="BF962" i="2"/>
  <c r="T962" i="2"/>
  <c r="R962" i="2"/>
  <c r="P962" i="2"/>
  <c r="BI960" i="2"/>
  <c r="BH960" i="2"/>
  <c r="BG960" i="2"/>
  <c r="BF960" i="2"/>
  <c r="T960" i="2"/>
  <c r="R960" i="2"/>
  <c r="P960" i="2"/>
  <c r="BI958" i="2"/>
  <c r="BH958" i="2"/>
  <c r="BG958" i="2"/>
  <c r="BF958" i="2"/>
  <c r="T958" i="2"/>
  <c r="R958" i="2"/>
  <c r="P958" i="2"/>
  <c r="BI956" i="2"/>
  <c r="BH956" i="2"/>
  <c r="BG956" i="2"/>
  <c r="BF956" i="2"/>
  <c r="T956" i="2"/>
  <c r="R956" i="2"/>
  <c r="P956" i="2"/>
  <c r="BI954" i="2"/>
  <c r="BH954" i="2"/>
  <c r="BG954" i="2"/>
  <c r="BF954" i="2"/>
  <c r="T954" i="2"/>
  <c r="R954" i="2"/>
  <c r="P954" i="2"/>
  <c r="BI952" i="2"/>
  <c r="BH952" i="2"/>
  <c r="BG952" i="2"/>
  <c r="BF952" i="2"/>
  <c r="T952" i="2"/>
  <c r="R952" i="2"/>
  <c r="P952" i="2"/>
  <c r="BI950" i="2"/>
  <c r="BH950" i="2"/>
  <c r="BG950" i="2"/>
  <c r="BF950" i="2"/>
  <c r="T950" i="2"/>
  <c r="R950" i="2"/>
  <c r="P950" i="2"/>
  <c r="BI948" i="2"/>
  <c r="BH948" i="2"/>
  <c r="BG948" i="2"/>
  <c r="BF948" i="2"/>
  <c r="T948" i="2"/>
  <c r="R948" i="2"/>
  <c r="P948" i="2"/>
  <c r="BI946" i="2"/>
  <c r="BH946" i="2"/>
  <c r="BG946" i="2"/>
  <c r="BF946" i="2"/>
  <c r="T946" i="2"/>
  <c r="R946" i="2"/>
  <c r="P946" i="2"/>
  <c r="BI944" i="2"/>
  <c r="BH944" i="2"/>
  <c r="BG944" i="2"/>
  <c r="BF944" i="2"/>
  <c r="T944" i="2"/>
  <c r="R944" i="2"/>
  <c r="P944" i="2"/>
  <c r="BI942" i="2"/>
  <c r="BH942" i="2"/>
  <c r="BG942" i="2"/>
  <c r="BF942" i="2"/>
  <c r="T942" i="2"/>
  <c r="R942" i="2"/>
  <c r="P942" i="2"/>
  <c r="BI940" i="2"/>
  <c r="BH940" i="2"/>
  <c r="BG940" i="2"/>
  <c r="BF940" i="2"/>
  <c r="T940" i="2"/>
  <c r="R940" i="2"/>
  <c r="P940" i="2"/>
  <c r="BI938" i="2"/>
  <c r="BH938" i="2"/>
  <c r="BG938" i="2"/>
  <c r="BF938" i="2"/>
  <c r="T938" i="2"/>
  <c r="R938" i="2"/>
  <c r="P938" i="2"/>
  <c r="BI936" i="2"/>
  <c r="BH936" i="2"/>
  <c r="BG936" i="2"/>
  <c r="BF936" i="2"/>
  <c r="T936" i="2"/>
  <c r="R936" i="2"/>
  <c r="P936" i="2"/>
  <c r="BI934" i="2"/>
  <c r="BH934" i="2"/>
  <c r="BG934" i="2"/>
  <c r="BF934" i="2"/>
  <c r="T934" i="2"/>
  <c r="R934" i="2"/>
  <c r="P934" i="2"/>
  <c r="BI932" i="2"/>
  <c r="BH932" i="2"/>
  <c r="BG932" i="2"/>
  <c r="BF932" i="2"/>
  <c r="T932" i="2"/>
  <c r="R932" i="2"/>
  <c r="P932" i="2"/>
  <c r="BI930" i="2"/>
  <c r="BH930" i="2"/>
  <c r="BG930" i="2"/>
  <c r="BF930" i="2"/>
  <c r="T930" i="2"/>
  <c r="R930" i="2"/>
  <c r="P930" i="2"/>
  <c r="BI928" i="2"/>
  <c r="BH928" i="2"/>
  <c r="BG928" i="2"/>
  <c r="BF928" i="2"/>
  <c r="T928" i="2"/>
  <c r="R928" i="2"/>
  <c r="P928" i="2"/>
  <c r="BI926" i="2"/>
  <c r="BH926" i="2"/>
  <c r="BG926" i="2"/>
  <c r="BF926" i="2"/>
  <c r="T926" i="2"/>
  <c r="R926" i="2"/>
  <c r="P926" i="2"/>
  <c r="BI924" i="2"/>
  <c r="BH924" i="2"/>
  <c r="BG924" i="2"/>
  <c r="BF924" i="2"/>
  <c r="T924" i="2"/>
  <c r="R924" i="2"/>
  <c r="P924" i="2"/>
  <c r="BI922" i="2"/>
  <c r="BH922" i="2"/>
  <c r="BG922" i="2"/>
  <c r="BF922" i="2"/>
  <c r="T922" i="2"/>
  <c r="R922" i="2"/>
  <c r="P922" i="2"/>
  <c r="BI920" i="2"/>
  <c r="BH920" i="2"/>
  <c r="BG920" i="2"/>
  <c r="BF920" i="2"/>
  <c r="T920" i="2"/>
  <c r="R920" i="2"/>
  <c r="P920" i="2"/>
  <c r="BI918" i="2"/>
  <c r="BH918" i="2"/>
  <c r="BG918" i="2"/>
  <c r="BF918" i="2"/>
  <c r="T918" i="2"/>
  <c r="R918" i="2"/>
  <c r="P918" i="2"/>
  <c r="BI916" i="2"/>
  <c r="BH916" i="2"/>
  <c r="BG916" i="2"/>
  <c r="BF916" i="2"/>
  <c r="T916" i="2"/>
  <c r="R916" i="2"/>
  <c r="P916" i="2"/>
  <c r="BI914" i="2"/>
  <c r="BH914" i="2"/>
  <c r="BG914" i="2"/>
  <c r="BF914" i="2"/>
  <c r="T914" i="2"/>
  <c r="R914" i="2"/>
  <c r="P914" i="2"/>
  <c r="BI912" i="2"/>
  <c r="BH912" i="2"/>
  <c r="BG912" i="2"/>
  <c r="BF912" i="2"/>
  <c r="T912" i="2"/>
  <c r="R912" i="2"/>
  <c r="P912" i="2"/>
  <c r="BI910" i="2"/>
  <c r="BH910" i="2"/>
  <c r="BG910" i="2"/>
  <c r="BF910" i="2"/>
  <c r="T910" i="2"/>
  <c r="R910" i="2"/>
  <c r="P910" i="2"/>
  <c r="BI908" i="2"/>
  <c r="BH908" i="2"/>
  <c r="BG908" i="2"/>
  <c r="BF908" i="2"/>
  <c r="T908" i="2"/>
  <c r="R908" i="2"/>
  <c r="P908" i="2"/>
  <c r="BI906" i="2"/>
  <c r="BH906" i="2"/>
  <c r="BG906" i="2"/>
  <c r="BF906" i="2"/>
  <c r="T906" i="2"/>
  <c r="R906" i="2"/>
  <c r="P906" i="2"/>
  <c r="BI904" i="2"/>
  <c r="BH904" i="2"/>
  <c r="BG904" i="2"/>
  <c r="BF904" i="2"/>
  <c r="T904" i="2"/>
  <c r="R904" i="2"/>
  <c r="P904" i="2"/>
  <c r="BI902" i="2"/>
  <c r="BH902" i="2"/>
  <c r="BG902" i="2"/>
  <c r="BF902" i="2"/>
  <c r="T902" i="2"/>
  <c r="R902" i="2"/>
  <c r="P902" i="2"/>
  <c r="BI900" i="2"/>
  <c r="BH900" i="2"/>
  <c r="BG900" i="2"/>
  <c r="BF900" i="2"/>
  <c r="T900" i="2"/>
  <c r="R900" i="2"/>
  <c r="P900" i="2"/>
  <c r="BI898" i="2"/>
  <c r="BH898" i="2"/>
  <c r="BG898" i="2"/>
  <c r="BF898" i="2"/>
  <c r="T898" i="2"/>
  <c r="R898" i="2"/>
  <c r="P898" i="2"/>
  <c r="BI896" i="2"/>
  <c r="BH896" i="2"/>
  <c r="BG896" i="2"/>
  <c r="BF896" i="2"/>
  <c r="T896" i="2"/>
  <c r="R896" i="2"/>
  <c r="P896" i="2"/>
  <c r="BI894" i="2"/>
  <c r="BH894" i="2"/>
  <c r="BG894" i="2"/>
  <c r="BF894" i="2"/>
  <c r="T894" i="2"/>
  <c r="R894" i="2"/>
  <c r="P894" i="2"/>
  <c r="BI892" i="2"/>
  <c r="BH892" i="2"/>
  <c r="BG892" i="2"/>
  <c r="BF892" i="2"/>
  <c r="T892" i="2"/>
  <c r="R892" i="2"/>
  <c r="P892" i="2"/>
  <c r="BI890" i="2"/>
  <c r="BH890" i="2"/>
  <c r="BG890" i="2"/>
  <c r="BF890" i="2"/>
  <c r="T890" i="2"/>
  <c r="R890" i="2"/>
  <c r="P890" i="2"/>
  <c r="BI888" i="2"/>
  <c r="BH888" i="2"/>
  <c r="BG888" i="2"/>
  <c r="BF888" i="2"/>
  <c r="T888" i="2"/>
  <c r="R888" i="2"/>
  <c r="P888" i="2"/>
  <c r="BI886" i="2"/>
  <c r="BH886" i="2"/>
  <c r="BG886" i="2"/>
  <c r="BF886" i="2"/>
  <c r="T886" i="2"/>
  <c r="R886" i="2"/>
  <c r="P886" i="2"/>
  <c r="BI884" i="2"/>
  <c r="BH884" i="2"/>
  <c r="BG884" i="2"/>
  <c r="BF884" i="2"/>
  <c r="T884" i="2"/>
  <c r="R884" i="2"/>
  <c r="P884" i="2"/>
  <c r="BI882" i="2"/>
  <c r="BH882" i="2"/>
  <c r="BG882" i="2"/>
  <c r="BF882" i="2"/>
  <c r="T882" i="2"/>
  <c r="R882" i="2"/>
  <c r="P882" i="2"/>
  <c r="BI880" i="2"/>
  <c r="BH880" i="2"/>
  <c r="BG880" i="2"/>
  <c r="BF880" i="2"/>
  <c r="T880" i="2"/>
  <c r="R880" i="2"/>
  <c r="P880" i="2"/>
  <c r="BI878" i="2"/>
  <c r="BH878" i="2"/>
  <c r="BG878" i="2"/>
  <c r="BF878" i="2"/>
  <c r="T878" i="2"/>
  <c r="R878" i="2"/>
  <c r="P878" i="2"/>
  <c r="BI876" i="2"/>
  <c r="BH876" i="2"/>
  <c r="BG876" i="2"/>
  <c r="BF876" i="2"/>
  <c r="T876" i="2"/>
  <c r="R876" i="2"/>
  <c r="P876" i="2"/>
  <c r="BI874" i="2"/>
  <c r="BH874" i="2"/>
  <c r="BG874" i="2"/>
  <c r="BF874" i="2"/>
  <c r="T874" i="2"/>
  <c r="R874" i="2"/>
  <c r="P874" i="2"/>
  <c r="BI872" i="2"/>
  <c r="BH872" i="2"/>
  <c r="BG872" i="2"/>
  <c r="BF872" i="2"/>
  <c r="T872" i="2"/>
  <c r="R872" i="2"/>
  <c r="P872" i="2"/>
  <c r="BI870" i="2"/>
  <c r="BH870" i="2"/>
  <c r="BG870" i="2"/>
  <c r="BF870" i="2"/>
  <c r="T870" i="2"/>
  <c r="R870" i="2"/>
  <c r="P870" i="2"/>
  <c r="BI868" i="2"/>
  <c r="BH868" i="2"/>
  <c r="BG868" i="2"/>
  <c r="BF868" i="2"/>
  <c r="T868" i="2"/>
  <c r="R868" i="2"/>
  <c r="P868" i="2"/>
  <c r="BI866" i="2"/>
  <c r="BH866" i="2"/>
  <c r="BG866" i="2"/>
  <c r="BF866" i="2"/>
  <c r="T866" i="2"/>
  <c r="R866" i="2"/>
  <c r="P866" i="2"/>
  <c r="BI864" i="2"/>
  <c r="BH864" i="2"/>
  <c r="BG864" i="2"/>
  <c r="BF864" i="2"/>
  <c r="T864" i="2"/>
  <c r="R864" i="2"/>
  <c r="P864" i="2"/>
  <c r="BI862" i="2"/>
  <c r="BH862" i="2"/>
  <c r="BG862" i="2"/>
  <c r="BF862" i="2"/>
  <c r="T862" i="2"/>
  <c r="R862" i="2"/>
  <c r="P862" i="2"/>
  <c r="BI860" i="2"/>
  <c r="BH860" i="2"/>
  <c r="BG860" i="2"/>
  <c r="BF860" i="2"/>
  <c r="T860" i="2"/>
  <c r="R860" i="2"/>
  <c r="P860" i="2"/>
  <c r="BI858" i="2"/>
  <c r="BH858" i="2"/>
  <c r="BG858" i="2"/>
  <c r="BF858" i="2"/>
  <c r="T858" i="2"/>
  <c r="R858" i="2"/>
  <c r="P858" i="2"/>
  <c r="BI856" i="2"/>
  <c r="BH856" i="2"/>
  <c r="BG856" i="2"/>
  <c r="BF856" i="2"/>
  <c r="T856" i="2"/>
  <c r="R856" i="2"/>
  <c r="P856" i="2"/>
  <c r="BI854" i="2"/>
  <c r="BH854" i="2"/>
  <c r="BG854" i="2"/>
  <c r="BF854" i="2"/>
  <c r="T854" i="2"/>
  <c r="R854" i="2"/>
  <c r="P854" i="2"/>
  <c r="BI852" i="2"/>
  <c r="BH852" i="2"/>
  <c r="BG852" i="2"/>
  <c r="BF852" i="2"/>
  <c r="T852" i="2"/>
  <c r="R852" i="2"/>
  <c r="P852" i="2"/>
  <c r="BI850" i="2"/>
  <c r="BH850" i="2"/>
  <c r="BG850" i="2"/>
  <c r="BF850" i="2"/>
  <c r="T850" i="2"/>
  <c r="R850" i="2"/>
  <c r="P850" i="2"/>
  <c r="BI848" i="2"/>
  <c r="BH848" i="2"/>
  <c r="BG848" i="2"/>
  <c r="BF848" i="2"/>
  <c r="T848" i="2"/>
  <c r="R848" i="2"/>
  <c r="P848" i="2"/>
  <c r="BI846" i="2"/>
  <c r="BH846" i="2"/>
  <c r="BG846" i="2"/>
  <c r="BF846" i="2"/>
  <c r="T846" i="2"/>
  <c r="R846" i="2"/>
  <c r="P846" i="2"/>
  <c r="BI844" i="2"/>
  <c r="BH844" i="2"/>
  <c r="BG844" i="2"/>
  <c r="BF844" i="2"/>
  <c r="T844" i="2"/>
  <c r="R844" i="2"/>
  <c r="P844" i="2"/>
  <c r="BI842" i="2"/>
  <c r="BH842" i="2"/>
  <c r="BG842" i="2"/>
  <c r="BF842" i="2"/>
  <c r="T842" i="2"/>
  <c r="R842" i="2"/>
  <c r="P842" i="2"/>
  <c r="BI840" i="2"/>
  <c r="BH840" i="2"/>
  <c r="BG840" i="2"/>
  <c r="BF840" i="2"/>
  <c r="T840" i="2"/>
  <c r="R840" i="2"/>
  <c r="P840" i="2"/>
  <c r="BI838" i="2"/>
  <c r="BH838" i="2"/>
  <c r="BG838" i="2"/>
  <c r="BF838" i="2"/>
  <c r="T838" i="2"/>
  <c r="R838" i="2"/>
  <c r="P838" i="2"/>
  <c r="BI836" i="2"/>
  <c r="BH836" i="2"/>
  <c r="BG836" i="2"/>
  <c r="BF836" i="2"/>
  <c r="T836" i="2"/>
  <c r="R836" i="2"/>
  <c r="P836" i="2"/>
  <c r="BI834" i="2"/>
  <c r="BH834" i="2"/>
  <c r="BG834" i="2"/>
  <c r="BF834" i="2"/>
  <c r="T834" i="2"/>
  <c r="R834" i="2"/>
  <c r="P834" i="2"/>
  <c r="BI832" i="2"/>
  <c r="BH832" i="2"/>
  <c r="BG832" i="2"/>
  <c r="BF832" i="2"/>
  <c r="T832" i="2"/>
  <c r="R832" i="2"/>
  <c r="P832" i="2"/>
  <c r="BI830" i="2"/>
  <c r="BH830" i="2"/>
  <c r="BG830" i="2"/>
  <c r="BF830" i="2"/>
  <c r="T830" i="2"/>
  <c r="R830" i="2"/>
  <c r="P830" i="2"/>
  <c r="BI828" i="2"/>
  <c r="BH828" i="2"/>
  <c r="BG828" i="2"/>
  <c r="BF828" i="2"/>
  <c r="T828" i="2"/>
  <c r="R828" i="2"/>
  <c r="P828" i="2"/>
  <c r="BI826" i="2"/>
  <c r="BH826" i="2"/>
  <c r="BG826" i="2"/>
  <c r="BF826" i="2"/>
  <c r="T826" i="2"/>
  <c r="R826" i="2"/>
  <c r="P826" i="2"/>
  <c r="BI824" i="2"/>
  <c r="BH824" i="2"/>
  <c r="BG824" i="2"/>
  <c r="BF824" i="2"/>
  <c r="T824" i="2"/>
  <c r="R824" i="2"/>
  <c r="P824" i="2"/>
  <c r="BI822" i="2"/>
  <c r="BH822" i="2"/>
  <c r="BG822" i="2"/>
  <c r="BF822" i="2"/>
  <c r="T822" i="2"/>
  <c r="R822" i="2"/>
  <c r="P822" i="2"/>
  <c r="BI820" i="2"/>
  <c r="BH820" i="2"/>
  <c r="BG820" i="2"/>
  <c r="BF820" i="2"/>
  <c r="T820" i="2"/>
  <c r="R820" i="2"/>
  <c r="P820" i="2"/>
  <c r="BI818" i="2"/>
  <c r="BH818" i="2"/>
  <c r="BG818" i="2"/>
  <c r="BF818" i="2"/>
  <c r="T818" i="2"/>
  <c r="R818" i="2"/>
  <c r="P818" i="2"/>
  <c r="BI816" i="2"/>
  <c r="BH816" i="2"/>
  <c r="BG816" i="2"/>
  <c r="BF816" i="2"/>
  <c r="T816" i="2"/>
  <c r="R816" i="2"/>
  <c r="P816" i="2"/>
  <c r="BI814" i="2"/>
  <c r="BH814" i="2"/>
  <c r="BG814" i="2"/>
  <c r="BF814" i="2"/>
  <c r="T814" i="2"/>
  <c r="R814" i="2"/>
  <c r="P814" i="2"/>
  <c r="BI812" i="2"/>
  <c r="BH812" i="2"/>
  <c r="BG812" i="2"/>
  <c r="BF812" i="2"/>
  <c r="T812" i="2"/>
  <c r="R812" i="2"/>
  <c r="P812" i="2"/>
  <c r="BI810" i="2"/>
  <c r="BH810" i="2"/>
  <c r="BG810" i="2"/>
  <c r="BF810" i="2"/>
  <c r="T810" i="2"/>
  <c r="R810" i="2"/>
  <c r="P810" i="2"/>
  <c r="BI808" i="2"/>
  <c r="BH808" i="2"/>
  <c r="BG808" i="2"/>
  <c r="BF808" i="2"/>
  <c r="T808" i="2"/>
  <c r="R808" i="2"/>
  <c r="P808" i="2"/>
  <c r="BI806" i="2"/>
  <c r="BH806" i="2"/>
  <c r="BG806" i="2"/>
  <c r="BF806" i="2"/>
  <c r="T806" i="2"/>
  <c r="R806" i="2"/>
  <c r="P806" i="2"/>
  <c r="BI804" i="2"/>
  <c r="BH804" i="2"/>
  <c r="BG804" i="2"/>
  <c r="BF804" i="2"/>
  <c r="T804" i="2"/>
  <c r="R804" i="2"/>
  <c r="P804" i="2"/>
  <c r="BI802" i="2"/>
  <c r="BH802" i="2"/>
  <c r="BG802" i="2"/>
  <c r="BF802" i="2"/>
  <c r="T802" i="2"/>
  <c r="R802" i="2"/>
  <c r="P802" i="2"/>
  <c r="BI800" i="2"/>
  <c r="BH800" i="2"/>
  <c r="BG800" i="2"/>
  <c r="BF800" i="2"/>
  <c r="T800" i="2"/>
  <c r="R800" i="2"/>
  <c r="P800" i="2"/>
  <c r="BI798" i="2"/>
  <c r="BH798" i="2"/>
  <c r="BG798" i="2"/>
  <c r="BF798" i="2"/>
  <c r="T798" i="2"/>
  <c r="R798" i="2"/>
  <c r="P798" i="2"/>
  <c r="BI796" i="2"/>
  <c r="BH796" i="2"/>
  <c r="BG796" i="2"/>
  <c r="BF796" i="2"/>
  <c r="T796" i="2"/>
  <c r="R796" i="2"/>
  <c r="P796" i="2"/>
  <c r="BI794" i="2"/>
  <c r="BH794" i="2"/>
  <c r="BG794" i="2"/>
  <c r="BF794" i="2"/>
  <c r="T794" i="2"/>
  <c r="R794" i="2"/>
  <c r="P794" i="2"/>
  <c r="BI792" i="2"/>
  <c r="BH792" i="2"/>
  <c r="BG792" i="2"/>
  <c r="BF792" i="2"/>
  <c r="T792" i="2"/>
  <c r="R792" i="2"/>
  <c r="P792" i="2"/>
  <c r="BI790" i="2"/>
  <c r="BH790" i="2"/>
  <c r="BG790" i="2"/>
  <c r="BF790" i="2"/>
  <c r="T790" i="2"/>
  <c r="R790" i="2"/>
  <c r="P790" i="2"/>
  <c r="BI788" i="2"/>
  <c r="BH788" i="2"/>
  <c r="BG788" i="2"/>
  <c r="BF788" i="2"/>
  <c r="T788" i="2"/>
  <c r="R788" i="2"/>
  <c r="P788" i="2"/>
  <c r="BI786" i="2"/>
  <c r="BH786" i="2"/>
  <c r="BG786" i="2"/>
  <c r="BF786" i="2"/>
  <c r="T786" i="2"/>
  <c r="R786" i="2"/>
  <c r="P786" i="2"/>
  <c r="BI784" i="2"/>
  <c r="BH784" i="2"/>
  <c r="BG784" i="2"/>
  <c r="BF784" i="2"/>
  <c r="T784" i="2"/>
  <c r="R784" i="2"/>
  <c r="P784" i="2"/>
  <c r="BI782" i="2"/>
  <c r="BH782" i="2"/>
  <c r="BG782" i="2"/>
  <c r="BF782" i="2"/>
  <c r="T782" i="2"/>
  <c r="R782" i="2"/>
  <c r="P782" i="2"/>
  <c r="BI780" i="2"/>
  <c r="BH780" i="2"/>
  <c r="BG780" i="2"/>
  <c r="BF780" i="2"/>
  <c r="T780" i="2"/>
  <c r="R780" i="2"/>
  <c r="P780" i="2"/>
  <c r="BI778" i="2"/>
  <c r="BH778" i="2"/>
  <c r="BG778" i="2"/>
  <c r="BF778" i="2"/>
  <c r="T778" i="2"/>
  <c r="R778" i="2"/>
  <c r="P778" i="2"/>
  <c r="BI776" i="2"/>
  <c r="BH776" i="2"/>
  <c r="BG776" i="2"/>
  <c r="BF776" i="2"/>
  <c r="T776" i="2"/>
  <c r="R776" i="2"/>
  <c r="P776" i="2"/>
  <c r="BI774" i="2"/>
  <c r="BH774" i="2"/>
  <c r="BG774" i="2"/>
  <c r="BF774" i="2"/>
  <c r="T774" i="2"/>
  <c r="R774" i="2"/>
  <c r="P774" i="2"/>
  <c r="BI772" i="2"/>
  <c r="BH772" i="2"/>
  <c r="BG772" i="2"/>
  <c r="BF772" i="2"/>
  <c r="T772" i="2"/>
  <c r="R772" i="2"/>
  <c r="P772" i="2"/>
  <c r="BI770" i="2"/>
  <c r="BH770" i="2"/>
  <c r="BG770" i="2"/>
  <c r="BF770" i="2"/>
  <c r="T770" i="2"/>
  <c r="R770" i="2"/>
  <c r="P770" i="2"/>
  <c r="BI768" i="2"/>
  <c r="BH768" i="2"/>
  <c r="BG768" i="2"/>
  <c r="BF768" i="2"/>
  <c r="T768" i="2"/>
  <c r="R768" i="2"/>
  <c r="P768" i="2"/>
  <c r="BI766" i="2"/>
  <c r="BH766" i="2"/>
  <c r="BG766" i="2"/>
  <c r="BF766" i="2"/>
  <c r="T766" i="2"/>
  <c r="R766" i="2"/>
  <c r="P766" i="2"/>
  <c r="BI764" i="2"/>
  <c r="BH764" i="2"/>
  <c r="BG764" i="2"/>
  <c r="BF764" i="2"/>
  <c r="T764" i="2"/>
  <c r="R764" i="2"/>
  <c r="P764" i="2"/>
  <c r="BI762" i="2"/>
  <c r="BH762" i="2"/>
  <c r="BG762" i="2"/>
  <c r="BF762" i="2"/>
  <c r="T762" i="2"/>
  <c r="R762" i="2"/>
  <c r="P762" i="2"/>
  <c r="BI760" i="2"/>
  <c r="BH760" i="2"/>
  <c r="BG760" i="2"/>
  <c r="BF760" i="2"/>
  <c r="T760" i="2"/>
  <c r="R760" i="2"/>
  <c r="P760" i="2"/>
  <c r="BI758" i="2"/>
  <c r="BH758" i="2"/>
  <c r="BG758" i="2"/>
  <c r="BF758" i="2"/>
  <c r="T758" i="2"/>
  <c r="R758" i="2"/>
  <c r="P758" i="2"/>
  <c r="BI756" i="2"/>
  <c r="BH756" i="2"/>
  <c r="BG756" i="2"/>
  <c r="BF756" i="2"/>
  <c r="T756" i="2"/>
  <c r="R756" i="2"/>
  <c r="P756" i="2"/>
  <c r="BI754" i="2"/>
  <c r="BH754" i="2"/>
  <c r="BG754" i="2"/>
  <c r="BF754" i="2"/>
  <c r="T754" i="2"/>
  <c r="R754" i="2"/>
  <c r="P754" i="2"/>
  <c r="BI752" i="2"/>
  <c r="BH752" i="2"/>
  <c r="BG752" i="2"/>
  <c r="BF752" i="2"/>
  <c r="T752" i="2"/>
  <c r="R752" i="2"/>
  <c r="P752" i="2"/>
  <c r="BI750" i="2"/>
  <c r="BH750" i="2"/>
  <c r="BG750" i="2"/>
  <c r="BF750" i="2"/>
  <c r="T750" i="2"/>
  <c r="R750" i="2"/>
  <c r="P750" i="2"/>
  <c r="BI748" i="2"/>
  <c r="BH748" i="2"/>
  <c r="BG748" i="2"/>
  <c r="BF748" i="2"/>
  <c r="T748" i="2"/>
  <c r="R748" i="2"/>
  <c r="P748" i="2"/>
  <c r="BI746" i="2"/>
  <c r="BH746" i="2"/>
  <c r="BG746" i="2"/>
  <c r="BF746" i="2"/>
  <c r="T746" i="2"/>
  <c r="R746" i="2"/>
  <c r="P746" i="2"/>
  <c r="BI744" i="2"/>
  <c r="BH744" i="2"/>
  <c r="BG744" i="2"/>
  <c r="BF744" i="2"/>
  <c r="T744" i="2"/>
  <c r="R744" i="2"/>
  <c r="P744" i="2"/>
  <c r="BI742" i="2"/>
  <c r="BH742" i="2"/>
  <c r="BG742" i="2"/>
  <c r="BF742" i="2"/>
  <c r="T742" i="2"/>
  <c r="R742" i="2"/>
  <c r="P742" i="2"/>
  <c r="BI740" i="2"/>
  <c r="BH740" i="2"/>
  <c r="BG740" i="2"/>
  <c r="BF740" i="2"/>
  <c r="T740" i="2"/>
  <c r="R740" i="2"/>
  <c r="P740" i="2"/>
  <c r="BI738" i="2"/>
  <c r="BH738" i="2"/>
  <c r="BG738" i="2"/>
  <c r="BF738" i="2"/>
  <c r="T738" i="2"/>
  <c r="R738" i="2"/>
  <c r="P738" i="2"/>
  <c r="BI736" i="2"/>
  <c r="BH736" i="2"/>
  <c r="BG736" i="2"/>
  <c r="BF736" i="2"/>
  <c r="T736" i="2"/>
  <c r="R736" i="2"/>
  <c r="P736" i="2"/>
  <c r="BI734" i="2"/>
  <c r="BH734" i="2"/>
  <c r="BG734" i="2"/>
  <c r="BF734" i="2"/>
  <c r="T734" i="2"/>
  <c r="R734" i="2"/>
  <c r="P734" i="2"/>
  <c r="BI732" i="2"/>
  <c r="BH732" i="2"/>
  <c r="BG732" i="2"/>
  <c r="BF732" i="2"/>
  <c r="T732" i="2"/>
  <c r="R732" i="2"/>
  <c r="P732" i="2"/>
  <c r="BI730" i="2"/>
  <c r="BH730" i="2"/>
  <c r="BG730" i="2"/>
  <c r="BF730" i="2"/>
  <c r="T730" i="2"/>
  <c r="R730" i="2"/>
  <c r="P730" i="2"/>
  <c r="BI728" i="2"/>
  <c r="BH728" i="2"/>
  <c r="BG728" i="2"/>
  <c r="BF728" i="2"/>
  <c r="T728" i="2"/>
  <c r="R728" i="2"/>
  <c r="P728" i="2"/>
  <c r="BI726" i="2"/>
  <c r="BH726" i="2"/>
  <c r="BG726" i="2"/>
  <c r="BF726" i="2"/>
  <c r="T726" i="2"/>
  <c r="R726" i="2"/>
  <c r="P726" i="2"/>
  <c r="BI724" i="2"/>
  <c r="BH724" i="2"/>
  <c r="BG724" i="2"/>
  <c r="BF724" i="2"/>
  <c r="T724" i="2"/>
  <c r="R724" i="2"/>
  <c r="P724" i="2"/>
  <c r="BI722" i="2"/>
  <c r="BH722" i="2"/>
  <c r="BG722" i="2"/>
  <c r="BF722" i="2"/>
  <c r="T722" i="2"/>
  <c r="R722" i="2"/>
  <c r="P722" i="2"/>
  <c r="BI720" i="2"/>
  <c r="BH720" i="2"/>
  <c r="BG720" i="2"/>
  <c r="BF720" i="2"/>
  <c r="T720" i="2"/>
  <c r="R720" i="2"/>
  <c r="P720" i="2"/>
  <c r="BI718" i="2"/>
  <c r="BH718" i="2"/>
  <c r="BG718" i="2"/>
  <c r="BF718" i="2"/>
  <c r="T718" i="2"/>
  <c r="R718" i="2"/>
  <c r="P718" i="2"/>
  <c r="BI716" i="2"/>
  <c r="BH716" i="2"/>
  <c r="BG716" i="2"/>
  <c r="BF716" i="2"/>
  <c r="T716" i="2"/>
  <c r="R716" i="2"/>
  <c r="P716" i="2"/>
  <c r="BI714" i="2"/>
  <c r="BH714" i="2"/>
  <c r="BG714" i="2"/>
  <c r="BF714" i="2"/>
  <c r="T714" i="2"/>
  <c r="R714" i="2"/>
  <c r="P714" i="2"/>
  <c r="BI712" i="2"/>
  <c r="BH712" i="2"/>
  <c r="BG712" i="2"/>
  <c r="BF712" i="2"/>
  <c r="T712" i="2"/>
  <c r="R712" i="2"/>
  <c r="P712" i="2"/>
  <c r="BI710" i="2"/>
  <c r="BH710" i="2"/>
  <c r="BG710" i="2"/>
  <c r="BF710" i="2"/>
  <c r="T710" i="2"/>
  <c r="R710" i="2"/>
  <c r="P710" i="2"/>
  <c r="BI708" i="2"/>
  <c r="BH708" i="2"/>
  <c r="BG708" i="2"/>
  <c r="BF708" i="2"/>
  <c r="T708" i="2"/>
  <c r="R708" i="2"/>
  <c r="P708" i="2"/>
  <c r="BI706" i="2"/>
  <c r="BH706" i="2"/>
  <c r="BG706" i="2"/>
  <c r="BF706" i="2"/>
  <c r="T706" i="2"/>
  <c r="R706" i="2"/>
  <c r="P706" i="2"/>
  <c r="BI704" i="2"/>
  <c r="BH704" i="2"/>
  <c r="BG704" i="2"/>
  <c r="BF704" i="2"/>
  <c r="T704" i="2"/>
  <c r="R704" i="2"/>
  <c r="P704" i="2"/>
  <c r="BI702" i="2"/>
  <c r="BH702" i="2"/>
  <c r="BG702" i="2"/>
  <c r="BF702" i="2"/>
  <c r="T702" i="2"/>
  <c r="R702" i="2"/>
  <c r="P702" i="2"/>
  <c r="BI700" i="2"/>
  <c r="BH700" i="2"/>
  <c r="BG700" i="2"/>
  <c r="BF700" i="2"/>
  <c r="T700" i="2"/>
  <c r="R700" i="2"/>
  <c r="P700" i="2"/>
  <c r="BI698" i="2"/>
  <c r="BH698" i="2"/>
  <c r="BG698" i="2"/>
  <c r="BF698" i="2"/>
  <c r="T698" i="2"/>
  <c r="R698" i="2"/>
  <c r="P698" i="2"/>
  <c r="BI696" i="2"/>
  <c r="BH696" i="2"/>
  <c r="BG696" i="2"/>
  <c r="BF696" i="2"/>
  <c r="T696" i="2"/>
  <c r="R696" i="2"/>
  <c r="P696" i="2"/>
  <c r="BI694" i="2"/>
  <c r="BH694" i="2"/>
  <c r="BG694" i="2"/>
  <c r="BF694" i="2"/>
  <c r="T694" i="2"/>
  <c r="R694" i="2"/>
  <c r="P694" i="2"/>
  <c r="BI692" i="2"/>
  <c r="BH692" i="2"/>
  <c r="BG692" i="2"/>
  <c r="BF692" i="2"/>
  <c r="T692" i="2"/>
  <c r="R692" i="2"/>
  <c r="P692" i="2"/>
  <c r="BI690" i="2"/>
  <c r="BH690" i="2"/>
  <c r="BG690" i="2"/>
  <c r="BF690" i="2"/>
  <c r="T690" i="2"/>
  <c r="R690" i="2"/>
  <c r="P690" i="2"/>
  <c r="BI688" i="2"/>
  <c r="BH688" i="2"/>
  <c r="BG688" i="2"/>
  <c r="BF688" i="2"/>
  <c r="T688" i="2"/>
  <c r="R688" i="2"/>
  <c r="P688" i="2"/>
  <c r="BI686" i="2"/>
  <c r="BH686" i="2"/>
  <c r="BG686" i="2"/>
  <c r="BF686" i="2"/>
  <c r="T686" i="2"/>
  <c r="R686" i="2"/>
  <c r="P686" i="2"/>
  <c r="BI684" i="2"/>
  <c r="BH684" i="2"/>
  <c r="BG684" i="2"/>
  <c r="BF684" i="2"/>
  <c r="T684" i="2"/>
  <c r="R684" i="2"/>
  <c r="P684" i="2"/>
  <c r="BI682" i="2"/>
  <c r="BH682" i="2"/>
  <c r="BG682" i="2"/>
  <c r="BF682" i="2"/>
  <c r="T682" i="2"/>
  <c r="R682" i="2"/>
  <c r="P682" i="2"/>
  <c r="BI680" i="2"/>
  <c r="BH680" i="2"/>
  <c r="BG680" i="2"/>
  <c r="BF680" i="2"/>
  <c r="T680" i="2"/>
  <c r="R680" i="2"/>
  <c r="P680" i="2"/>
  <c r="BI678" i="2"/>
  <c r="BH678" i="2"/>
  <c r="BG678" i="2"/>
  <c r="BF678" i="2"/>
  <c r="T678" i="2"/>
  <c r="R678" i="2"/>
  <c r="P678" i="2"/>
  <c r="BI676" i="2"/>
  <c r="BH676" i="2"/>
  <c r="BG676" i="2"/>
  <c r="BF676" i="2"/>
  <c r="T676" i="2"/>
  <c r="R676" i="2"/>
  <c r="P676" i="2"/>
  <c r="BI674" i="2"/>
  <c r="BH674" i="2"/>
  <c r="BG674" i="2"/>
  <c r="BF674" i="2"/>
  <c r="T674" i="2"/>
  <c r="R674" i="2"/>
  <c r="P674" i="2"/>
  <c r="BI672" i="2"/>
  <c r="BH672" i="2"/>
  <c r="BG672" i="2"/>
  <c r="BF672" i="2"/>
  <c r="T672" i="2"/>
  <c r="R672" i="2"/>
  <c r="P672" i="2"/>
  <c r="BI670" i="2"/>
  <c r="BH670" i="2"/>
  <c r="BG670" i="2"/>
  <c r="BF670" i="2"/>
  <c r="T670" i="2"/>
  <c r="R670" i="2"/>
  <c r="P670" i="2"/>
  <c r="BI668" i="2"/>
  <c r="BH668" i="2"/>
  <c r="BG668" i="2"/>
  <c r="BF668" i="2"/>
  <c r="T668" i="2"/>
  <c r="R668" i="2"/>
  <c r="P668" i="2"/>
  <c r="BI666" i="2"/>
  <c r="BH666" i="2"/>
  <c r="BG666" i="2"/>
  <c r="BF666" i="2"/>
  <c r="T666" i="2"/>
  <c r="R666" i="2"/>
  <c r="P666" i="2"/>
  <c r="BI664" i="2"/>
  <c r="BH664" i="2"/>
  <c r="BG664" i="2"/>
  <c r="BF664" i="2"/>
  <c r="T664" i="2"/>
  <c r="R664" i="2"/>
  <c r="P664" i="2"/>
  <c r="BI662" i="2"/>
  <c r="BH662" i="2"/>
  <c r="BG662" i="2"/>
  <c r="BF662" i="2"/>
  <c r="T662" i="2"/>
  <c r="R662" i="2"/>
  <c r="P662" i="2"/>
  <c r="BI660" i="2"/>
  <c r="BH660" i="2"/>
  <c r="BG660" i="2"/>
  <c r="BF660" i="2"/>
  <c r="T660" i="2"/>
  <c r="R660" i="2"/>
  <c r="P660" i="2"/>
  <c r="BI658" i="2"/>
  <c r="BH658" i="2"/>
  <c r="BG658" i="2"/>
  <c r="BF658" i="2"/>
  <c r="T658" i="2"/>
  <c r="R658" i="2"/>
  <c r="P658" i="2"/>
  <c r="BI656" i="2"/>
  <c r="BH656" i="2"/>
  <c r="BG656" i="2"/>
  <c r="BF656" i="2"/>
  <c r="T656" i="2"/>
  <c r="R656" i="2"/>
  <c r="P656" i="2"/>
  <c r="BI654" i="2"/>
  <c r="BH654" i="2"/>
  <c r="BG654" i="2"/>
  <c r="BF654" i="2"/>
  <c r="T654" i="2"/>
  <c r="R654" i="2"/>
  <c r="P654" i="2"/>
  <c r="BI652" i="2"/>
  <c r="BH652" i="2"/>
  <c r="BG652" i="2"/>
  <c r="BF652" i="2"/>
  <c r="T652" i="2"/>
  <c r="R652" i="2"/>
  <c r="P652" i="2"/>
  <c r="BI650" i="2"/>
  <c r="BH650" i="2"/>
  <c r="BG650" i="2"/>
  <c r="BF650" i="2"/>
  <c r="T650" i="2"/>
  <c r="R650" i="2"/>
  <c r="P650" i="2"/>
  <c r="BI649" i="2"/>
  <c r="BH649" i="2"/>
  <c r="BG649" i="2"/>
  <c r="BF649" i="2"/>
  <c r="T649" i="2"/>
  <c r="R649" i="2"/>
  <c r="P649" i="2"/>
  <c r="BI647" i="2"/>
  <c r="BH647" i="2"/>
  <c r="BG647" i="2"/>
  <c r="BF647" i="2"/>
  <c r="T647" i="2"/>
  <c r="R647" i="2"/>
  <c r="P647" i="2"/>
  <c r="BI645" i="2"/>
  <c r="BH645" i="2"/>
  <c r="BG645" i="2"/>
  <c r="BF645" i="2"/>
  <c r="T645" i="2"/>
  <c r="R645" i="2"/>
  <c r="P645" i="2"/>
  <c r="BI643" i="2"/>
  <c r="BH643" i="2"/>
  <c r="BG643" i="2"/>
  <c r="BF643" i="2"/>
  <c r="T643" i="2"/>
  <c r="R643" i="2"/>
  <c r="P643" i="2"/>
  <c r="BI641" i="2"/>
  <c r="BH641" i="2"/>
  <c r="BG641" i="2"/>
  <c r="BF641" i="2"/>
  <c r="T641" i="2"/>
  <c r="R641" i="2"/>
  <c r="P641" i="2"/>
  <c r="BI639" i="2"/>
  <c r="BH639" i="2"/>
  <c r="BG639" i="2"/>
  <c r="BF639" i="2"/>
  <c r="T639" i="2"/>
  <c r="R639" i="2"/>
  <c r="P639" i="2"/>
  <c r="BI637" i="2"/>
  <c r="BH637" i="2"/>
  <c r="BG637" i="2"/>
  <c r="BF637" i="2"/>
  <c r="T637" i="2"/>
  <c r="R637" i="2"/>
  <c r="P637" i="2"/>
  <c r="BI635" i="2"/>
  <c r="BH635" i="2"/>
  <c r="BG635" i="2"/>
  <c r="BF635" i="2"/>
  <c r="T635" i="2"/>
  <c r="R635" i="2"/>
  <c r="P635" i="2"/>
  <c r="BI633" i="2"/>
  <c r="BH633" i="2"/>
  <c r="BG633" i="2"/>
  <c r="BF633" i="2"/>
  <c r="T633" i="2"/>
  <c r="R633" i="2"/>
  <c r="P633" i="2"/>
  <c r="BI631" i="2"/>
  <c r="BH631" i="2"/>
  <c r="BG631" i="2"/>
  <c r="BF631" i="2"/>
  <c r="T631" i="2"/>
  <c r="R631" i="2"/>
  <c r="P631" i="2"/>
  <c r="BI629" i="2"/>
  <c r="BH629" i="2"/>
  <c r="BG629" i="2"/>
  <c r="BF629" i="2"/>
  <c r="T629" i="2"/>
  <c r="R629" i="2"/>
  <c r="P629" i="2"/>
  <c r="BI627" i="2"/>
  <c r="BH627" i="2"/>
  <c r="BG627" i="2"/>
  <c r="BF627" i="2"/>
  <c r="T627" i="2"/>
  <c r="R627" i="2"/>
  <c r="P627" i="2"/>
  <c r="BI625" i="2"/>
  <c r="BH625" i="2"/>
  <c r="BG625" i="2"/>
  <c r="BF625" i="2"/>
  <c r="T625" i="2"/>
  <c r="R625" i="2"/>
  <c r="P625" i="2"/>
  <c r="BI623" i="2"/>
  <c r="BH623" i="2"/>
  <c r="BG623" i="2"/>
  <c r="BF623" i="2"/>
  <c r="T623" i="2"/>
  <c r="R623" i="2"/>
  <c r="P623" i="2"/>
  <c r="BI621" i="2"/>
  <c r="BH621" i="2"/>
  <c r="BG621" i="2"/>
  <c r="BF621" i="2"/>
  <c r="T621" i="2"/>
  <c r="R621" i="2"/>
  <c r="P621" i="2"/>
  <c r="BI619" i="2"/>
  <c r="BH619" i="2"/>
  <c r="BG619" i="2"/>
  <c r="BF619" i="2"/>
  <c r="T619" i="2"/>
  <c r="R619" i="2"/>
  <c r="P619" i="2"/>
  <c r="BI617" i="2"/>
  <c r="BH617" i="2"/>
  <c r="BG617" i="2"/>
  <c r="BF617" i="2"/>
  <c r="T617" i="2"/>
  <c r="R617" i="2"/>
  <c r="P617" i="2"/>
  <c r="BI615" i="2"/>
  <c r="BH615" i="2"/>
  <c r="BG615" i="2"/>
  <c r="BF615" i="2"/>
  <c r="T615" i="2"/>
  <c r="R615" i="2"/>
  <c r="P615" i="2"/>
  <c r="BI613" i="2"/>
  <c r="BH613" i="2"/>
  <c r="BG613" i="2"/>
  <c r="BF613" i="2"/>
  <c r="T613" i="2"/>
  <c r="R613" i="2"/>
  <c r="P613" i="2"/>
  <c r="BI611" i="2"/>
  <c r="BH611" i="2"/>
  <c r="BG611" i="2"/>
  <c r="BF611" i="2"/>
  <c r="T611" i="2"/>
  <c r="R611" i="2"/>
  <c r="P611" i="2"/>
  <c r="BI609" i="2"/>
  <c r="BH609" i="2"/>
  <c r="BG609" i="2"/>
  <c r="BF609" i="2"/>
  <c r="T609" i="2"/>
  <c r="R609" i="2"/>
  <c r="P609" i="2"/>
  <c r="BI607" i="2"/>
  <c r="BH607" i="2"/>
  <c r="BG607" i="2"/>
  <c r="BF607" i="2"/>
  <c r="T607" i="2"/>
  <c r="R607" i="2"/>
  <c r="P607" i="2"/>
  <c r="BI605" i="2"/>
  <c r="BH605" i="2"/>
  <c r="BG605" i="2"/>
  <c r="BF605" i="2"/>
  <c r="T605" i="2"/>
  <c r="R605" i="2"/>
  <c r="P605" i="2"/>
  <c r="BI603" i="2"/>
  <c r="BH603" i="2"/>
  <c r="BG603" i="2"/>
  <c r="BF603" i="2"/>
  <c r="T603" i="2"/>
  <c r="R603" i="2"/>
  <c r="P603" i="2"/>
  <c r="BI601" i="2"/>
  <c r="BH601" i="2"/>
  <c r="BG601" i="2"/>
  <c r="BF601" i="2"/>
  <c r="T601" i="2"/>
  <c r="R601" i="2"/>
  <c r="P601" i="2"/>
  <c r="BI599" i="2"/>
  <c r="BH599" i="2"/>
  <c r="BG599" i="2"/>
  <c r="BF599" i="2"/>
  <c r="T599" i="2"/>
  <c r="R599" i="2"/>
  <c r="P599" i="2"/>
  <c r="BI597" i="2"/>
  <c r="BH597" i="2"/>
  <c r="BG597" i="2"/>
  <c r="BF597" i="2"/>
  <c r="T597" i="2"/>
  <c r="R597" i="2"/>
  <c r="P597" i="2"/>
  <c r="BI595" i="2"/>
  <c r="BH595" i="2"/>
  <c r="BG595" i="2"/>
  <c r="BF595" i="2"/>
  <c r="T595" i="2"/>
  <c r="R595" i="2"/>
  <c r="P595" i="2"/>
  <c r="BI593" i="2"/>
  <c r="BH593" i="2"/>
  <c r="BG593" i="2"/>
  <c r="BF593" i="2"/>
  <c r="T593" i="2"/>
  <c r="R593" i="2"/>
  <c r="P593" i="2"/>
  <c r="BI591" i="2"/>
  <c r="BH591" i="2"/>
  <c r="BG591" i="2"/>
  <c r="BF591" i="2"/>
  <c r="T591" i="2"/>
  <c r="R591" i="2"/>
  <c r="P591" i="2"/>
  <c r="BI589" i="2"/>
  <c r="BH589" i="2"/>
  <c r="BG589" i="2"/>
  <c r="BF589" i="2"/>
  <c r="T589" i="2"/>
  <c r="R589" i="2"/>
  <c r="P589" i="2"/>
  <c r="BI587" i="2"/>
  <c r="BH587" i="2"/>
  <c r="BG587" i="2"/>
  <c r="BF587" i="2"/>
  <c r="T587" i="2"/>
  <c r="R587" i="2"/>
  <c r="P587" i="2"/>
  <c r="BI585" i="2"/>
  <c r="BH585" i="2"/>
  <c r="BG585" i="2"/>
  <c r="BF585" i="2"/>
  <c r="T585" i="2"/>
  <c r="R585" i="2"/>
  <c r="P585" i="2"/>
  <c r="BI583" i="2"/>
  <c r="BH583" i="2"/>
  <c r="BG583" i="2"/>
  <c r="BF583" i="2"/>
  <c r="T583" i="2"/>
  <c r="R583" i="2"/>
  <c r="P583" i="2"/>
  <c r="BI581" i="2"/>
  <c r="BH581" i="2"/>
  <c r="BG581" i="2"/>
  <c r="BF581" i="2"/>
  <c r="T581" i="2"/>
  <c r="R581" i="2"/>
  <c r="P581" i="2"/>
  <c r="BI579" i="2"/>
  <c r="BH579" i="2"/>
  <c r="BG579" i="2"/>
  <c r="BF579" i="2"/>
  <c r="T579" i="2"/>
  <c r="R579" i="2"/>
  <c r="P579" i="2"/>
  <c r="BI577" i="2"/>
  <c r="BH577" i="2"/>
  <c r="BG577" i="2"/>
  <c r="BF577" i="2"/>
  <c r="T577" i="2"/>
  <c r="R577" i="2"/>
  <c r="P577" i="2"/>
  <c r="BI575" i="2"/>
  <c r="BH575" i="2"/>
  <c r="BG575" i="2"/>
  <c r="BF575" i="2"/>
  <c r="T575" i="2"/>
  <c r="R575" i="2"/>
  <c r="P575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69" i="2"/>
  <c r="BH569" i="2"/>
  <c r="BG569" i="2"/>
  <c r="BF569" i="2"/>
  <c r="T569" i="2"/>
  <c r="R569" i="2"/>
  <c r="P569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3" i="2"/>
  <c r="BH563" i="2"/>
  <c r="BG563" i="2"/>
  <c r="BF563" i="2"/>
  <c r="T563" i="2"/>
  <c r="R563" i="2"/>
  <c r="P563" i="2"/>
  <c r="BI561" i="2"/>
  <c r="BH561" i="2"/>
  <c r="BG561" i="2"/>
  <c r="BF561" i="2"/>
  <c r="T561" i="2"/>
  <c r="R561" i="2"/>
  <c r="P561" i="2"/>
  <c r="BI559" i="2"/>
  <c r="BH559" i="2"/>
  <c r="BG559" i="2"/>
  <c r="BF559" i="2"/>
  <c r="T559" i="2"/>
  <c r="R559" i="2"/>
  <c r="P559" i="2"/>
  <c r="BI557" i="2"/>
  <c r="BH557" i="2"/>
  <c r="BG557" i="2"/>
  <c r="BF557" i="2"/>
  <c r="T557" i="2"/>
  <c r="R557" i="2"/>
  <c r="P557" i="2"/>
  <c r="BI555" i="2"/>
  <c r="BH555" i="2"/>
  <c r="BG555" i="2"/>
  <c r="BF555" i="2"/>
  <c r="T555" i="2"/>
  <c r="R555" i="2"/>
  <c r="P555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50" i="2"/>
  <c r="BH550" i="2"/>
  <c r="BG550" i="2"/>
  <c r="BF550" i="2"/>
  <c r="T550" i="2"/>
  <c r="R550" i="2"/>
  <c r="P550" i="2"/>
  <c r="BI549" i="2"/>
  <c r="BH549" i="2"/>
  <c r="BG549" i="2"/>
  <c r="BF549" i="2"/>
  <c r="T549" i="2"/>
  <c r="R549" i="2"/>
  <c r="P549" i="2"/>
  <c r="BI548" i="2"/>
  <c r="BH548" i="2"/>
  <c r="BG548" i="2"/>
  <c r="BF548" i="2"/>
  <c r="T548" i="2"/>
  <c r="R548" i="2"/>
  <c r="P548" i="2"/>
  <c r="BI546" i="2"/>
  <c r="BH546" i="2"/>
  <c r="BG546" i="2"/>
  <c r="BF546" i="2"/>
  <c r="T546" i="2"/>
  <c r="R546" i="2"/>
  <c r="P546" i="2"/>
  <c r="BI544" i="2"/>
  <c r="BH544" i="2"/>
  <c r="BG544" i="2"/>
  <c r="BF544" i="2"/>
  <c r="T544" i="2"/>
  <c r="R544" i="2"/>
  <c r="P544" i="2"/>
  <c r="BI542" i="2"/>
  <c r="BH542" i="2"/>
  <c r="BG542" i="2"/>
  <c r="BF542" i="2"/>
  <c r="T542" i="2"/>
  <c r="R542" i="2"/>
  <c r="P542" i="2"/>
  <c r="BI540" i="2"/>
  <c r="BH540" i="2"/>
  <c r="BG540" i="2"/>
  <c r="BF540" i="2"/>
  <c r="T540" i="2"/>
  <c r="R540" i="2"/>
  <c r="P540" i="2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8" i="2"/>
  <c r="BH528" i="2"/>
  <c r="BG528" i="2"/>
  <c r="BF528" i="2"/>
  <c r="T528" i="2"/>
  <c r="R528" i="2"/>
  <c r="P528" i="2"/>
  <c r="BI526" i="2"/>
  <c r="BH526" i="2"/>
  <c r="BG526" i="2"/>
  <c r="BF526" i="2"/>
  <c r="T526" i="2"/>
  <c r="R526" i="2"/>
  <c r="P526" i="2"/>
  <c r="BI524" i="2"/>
  <c r="BH524" i="2"/>
  <c r="BG524" i="2"/>
  <c r="BF524" i="2"/>
  <c r="T524" i="2"/>
  <c r="R524" i="2"/>
  <c r="P524" i="2"/>
  <c r="BI522" i="2"/>
  <c r="BH522" i="2"/>
  <c r="BG522" i="2"/>
  <c r="BF522" i="2"/>
  <c r="T522" i="2"/>
  <c r="R522" i="2"/>
  <c r="P522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6" i="2"/>
  <c r="BH516" i="2"/>
  <c r="BG516" i="2"/>
  <c r="BF516" i="2"/>
  <c r="T516" i="2"/>
  <c r="R516" i="2"/>
  <c r="P516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R512" i="2"/>
  <c r="P512" i="2"/>
  <c r="BI510" i="2"/>
  <c r="BH510" i="2"/>
  <c r="BG510" i="2"/>
  <c r="BF510" i="2"/>
  <c r="T510" i="2"/>
  <c r="R510" i="2"/>
  <c r="P510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500" i="2"/>
  <c r="BH500" i="2"/>
  <c r="BG500" i="2"/>
  <c r="BF500" i="2"/>
  <c r="T500" i="2"/>
  <c r="R500" i="2"/>
  <c r="P500" i="2"/>
  <c r="BI498" i="2"/>
  <c r="BH498" i="2"/>
  <c r="BG498" i="2"/>
  <c r="BF498" i="2"/>
  <c r="T498" i="2"/>
  <c r="R498" i="2"/>
  <c r="P498" i="2"/>
  <c r="BI496" i="2"/>
  <c r="BH496" i="2"/>
  <c r="BG496" i="2"/>
  <c r="BF496" i="2"/>
  <c r="T496" i="2"/>
  <c r="R496" i="2"/>
  <c r="P496" i="2"/>
  <c r="BI494" i="2"/>
  <c r="BH494" i="2"/>
  <c r="BG494" i="2"/>
  <c r="BF494" i="2"/>
  <c r="T494" i="2"/>
  <c r="R494" i="2"/>
  <c r="P494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8" i="2"/>
  <c r="BH488" i="2"/>
  <c r="BG488" i="2"/>
  <c r="BF488" i="2"/>
  <c r="T488" i="2"/>
  <c r="R488" i="2"/>
  <c r="P488" i="2"/>
  <c r="BI486" i="2"/>
  <c r="BH486" i="2"/>
  <c r="BG486" i="2"/>
  <c r="BF486" i="2"/>
  <c r="T486" i="2"/>
  <c r="R486" i="2"/>
  <c r="P486" i="2"/>
  <c r="BI484" i="2"/>
  <c r="BH484" i="2"/>
  <c r="BG484" i="2"/>
  <c r="BF484" i="2"/>
  <c r="T484" i="2"/>
  <c r="R484" i="2"/>
  <c r="P484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BI88" i="2"/>
  <c r="BH88" i="2"/>
  <c r="BG88" i="2"/>
  <c r="BF88" i="2"/>
  <c r="T88" i="2"/>
  <c r="R88" i="2"/>
  <c r="P88" i="2"/>
  <c r="BI86" i="2"/>
  <c r="BH86" i="2"/>
  <c r="BG86" i="2"/>
  <c r="BF86" i="2"/>
  <c r="T86" i="2"/>
  <c r="R86" i="2"/>
  <c r="P86" i="2"/>
  <c r="BI84" i="2"/>
  <c r="BH84" i="2"/>
  <c r="BG84" i="2"/>
  <c r="BF84" i="2"/>
  <c r="T84" i="2"/>
  <c r="R84" i="2"/>
  <c r="P84" i="2"/>
  <c r="F75" i="2"/>
  <c r="E73" i="2"/>
  <c r="F52" i="2"/>
  <c r="E50" i="2"/>
  <c r="J24" i="2"/>
  <c r="E24" i="2"/>
  <c r="J78" i="2"/>
  <c r="J23" i="2"/>
  <c r="J21" i="2"/>
  <c r="E21" i="2"/>
  <c r="J77" i="2"/>
  <c r="J20" i="2"/>
  <c r="J18" i="2"/>
  <c r="E18" i="2"/>
  <c r="F78" i="2"/>
  <c r="J17" i="2"/>
  <c r="J15" i="2"/>
  <c r="E15" i="2"/>
  <c r="F54" i="2"/>
  <c r="J14" i="2"/>
  <c r="J12" i="2"/>
  <c r="J75" i="2" s="1"/>
  <c r="E7" i="2"/>
  <c r="E71" i="2" s="1"/>
  <c r="L50" i="1"/>
  <c r="AM50" i="1"/>
  <c r="AM49" i="1"/>
  <c r="L49" i="1"/>
  <c r="AM47" i="1"/>
  <c r="L47" i="1"/>
  <c r="L45" i="1"/>
  <c r="L44" i="1"/>
  <c r="J549" i="2"/>
  <c r="J639" i="2"/>
  <c r="BK985" i="2"/>
  <c r="BK1153" i="2"/>
  <c r="BK355" i="4"/>
  <c r="J307" i="4"/>
  <c r="BK237" i="4"/>
  <c r="J314" i="4"/>
  <c r="BK115" i="6"/>
  <c r="J688" i="2"/>
  <c r="J718" i="2"/>
  <c r="BK818" i="2"/>
  <c r="J492" i="2"/>
  <c r="J603" i="2"/>
  <c r="J1427" i="2"/>
  <c r="BK1147" i="2"/>
  <c r="J858" i="2"/>
  <c r="J1021" i="2"/>
  <c r="BK1039" i="2"/>
  <c r="BK792" i="2"/>
  <c r="BK1205" i="2"/>
  <c r="J884" i="2"/>
  <c r="J798" i="2"/>
  <c r="J1425" i="2"/>
  <c r="BK1389" i="2"/>
  <c r="BK1117" i="2"/>
  <c r="BK1299" i="2"/>
  <c r="BK1341" i="2"/>
  <c r="J98" i="3"/>
  <c r="BK95" i="4"/>
  <c r="J118" i="4"/>
  <c r="J310" i="4"/>
  <c r="J160" i="4"/>
  <c r="BK134" i="4"/>
  <c r="BK359" i="4"/>
  <c r="BK304" i="4"/>
  <c r="J165" i="4"/>
  <c r="J116" i="6"/>
  <c r="BK1223" i="2"/>
  <c r="J208" i="2"/>
  <c r="BK342" i="2"/>
  <c r="J524" i="2"/>
  <c r="J722" i="2"/>
  <c r="J1317" i="2"/>
  <c r="J928" i="2"/>
  <c r="J240" i="2"/>
  <c r="J692" i="2"/>
  <c r="J882" i="2"/>
  <c r="J993" i="2"/>
  <c r="J107" i="3"/>
  <c r="J223" i="4"/>
  <c r="J263" i="4"/>
  <c r="BK238" i="4"/>
  <c r="BK300" i="4"/>
  <c r="J134" i="2"/>
  <c r="BK482" i="2"/>
  <c r="BK559" i="2"/>
  <c r="BK918" i="2"/>
  <c r="J810" i="2"/>
  <c r="J142" i="2"/>
  <c r="BK844" i="2"/>
  <c r="J866" i="2"/>
  <c r="BK1427" i="2"/>
  <c r="BK532" i="2"/>
  <c r="BK1323" i="2"/>
  <c r="BK834" i="2"/>
  <c r="J1227" i="2"/>
  <c r="BK1287" i="2"/>
  <c r="BK458" i="2"/>
  <c r="BK1301" i="2"/>
  <c r="J100" i="3"/>
  <c r="J298" i="4"/>
  <c r="J332" i="4"/>
  <c r="J234" i="4"/>
  <c r="J260" i="4"/>
  <c r="BK222" i="4"/>
  <c r="BK316" i="4"/>
  <c r="J161" i="4"/>
  <c r="J389" i="4"/>
  <c r="BK229" i="4"/>
  <c r="J92" i="5"/>
  <c r="BK117" i="6"/>
  <c r="BK734" i="2"/>
  <c r="J820" i="2"/>
  <c r="BK866" i="2"/>
  <c r="BK142" i="2"/>
  <c r="J625" i="2"/>
  <c r="J1179" i="2"/>
  <c r="J340" i="2"/>
  <c r="BK356" i="2"/>
  <c r="BK762" i="2"/>
  <c r="J746" i="2"/>
  <c r="J1209" i="2"/>
  <c r="BK569" i="2"/>
  <c r="J1295" i="2"/>
  <c r="BK362" i="2"/>
  <c r="BK334" i="2"/>
  <c r="J84" i="3"/>
  <c r="J321" i="4"/>
  <c r="BK277" i="4"/>
  <c r="BK151" i="4"/>
  <c r="J172" i="4"/>
  <c r="BK118" i="4"/>
  <c r="J98" i="4"/>
  <c r="J124" i="4"/>
  <c r="BK90" i="5"/>
  <c r="J117" i="6"/>
  <c r="J662" i="2"/>
  <c r="BK1227" i="2"/>
  <c r="BK868" i="2"/>
  <c r="J1113" i="2"/>
  <c r="J278" i="2"/>
  <c r="J384" i="2"/>
  <c r="J838" i="2"/>
  <c r="BK262" i="2"/>
  <c r="BK930" i="2"/>
  <c r="J1263" i="2"/>
  <c r="BK581" i="2"/>
  <c r="BK926" i="2"/>
  <c r="BK100" i="3"/>
  <c r="J368" i="4"/>
  <c r="BK331" i="4"/>
  <c r="J83" i="4"/>
  <c r="BK106" i="4"/>
  <c r="J283" i="4"/>
  <c r="J137" i="4"/>
  <c r="BK215" i="4"/>
  <c r="BK102" i="5"/>
  <c r="J114" i="6"/>
  <c r="BK226" i="2"/>
  <c r="BK704" i="2"/>
  <c r="J1173" i="2"/>
  <c r="J332" i="2"/>
  <c r="BK573" i="2"/>
  <c r="J674" i="2"/>
  <c r="BK1339" i="2"/>
  <c r="BK1415" i="2"/>
  <c r="BK617" i="2"/>
  <c r="BK1237" i="2"/>
  <c r="J557" i="2"/>
  <c r="J880" i="2"/>
  <c r="BK86" i="2"/>
  <c r="BK816" i="2"/>
  <c r="BK90" i="3"/>
  <c r="J106" i="3"/>
  <c r="J81" i="4"/>
  <c r="J270" i="4"/>
  <c r="J345" i="4"/>
  <c r="BK146" i="4"/>
  <c r="BK382" i="4"/>
  <c r="J320" i="4"/>
  <c r="BK111" i="6"/>
  <c r="J940" i="2"/>
  <c r="J758" i="2"/>
  <c r="J498" i="2"/>
  <c r="BK884" i="2"/>
  <c r="J846" i="2"/>
  <c r="J944" i="2"/>
  <c r="J1435" i="2"/>
  <c r="J394" i="2"/>
  <c r="BK1313" i="2"/>
  <c r="J611" i="2"/>
  <c r="J1123" i="2"/>
  <c r="BK1401" i="2"/>
  <c r="BK1345" i="2"/>
  <c r="J696" i="2"/>
  <c r="J170" i="2"/>
  <c r="J82" i="3"/>
  <c r="J286" i="4"/>
  <c r="J281" i="4"/>
  <c r="BK110" i="4"/>
  <c r="J148" i="4"/>
  <c r="BK325" i="4"/>
  <c r="J351" i="4"/>
  <c r="J164" i="4"/>
  <c r="BK132" i="5"/>
  <c r="J983" i="2"/>
  <c r="BK234" i="2"/>
  <c r="BK222" i="2"/>
  <c r="J1221" i="2"/>
  <c r="BK136" i="2"/>
  <c r="J971" i="2"/>
  <c r="BK1309" i="2"/>
  <c r="BK1049" i="2"/>
  <c r="J563" i="2"/>
  <c r="BK1271" i="2"/>
  <c r="BK206" i="2"/>
  <c r="BK904" i="2"/>
  <c r="BK625" i="2"/>
  <c r="J876" i="2"/>
  <c r="BK1363" i="2"/>
  <c r="BK1175" i="2"/>
  <c r="J87" i="4"/>
  <c r="J100" i="5"/>
  <c r="J232" i="2"/>
  <c r="J376" i="2"/>
  <c r="J786" i="2"/>
  <c r="BK686" i="2"/>
  <c r="J512" i="2"/>
  <c r="J1171" i="2"/>
  <c r="BK266" i="2"/>
  <c r="J532" i="2"/>
  <c r="BK892" i="2"/>
  <c r="J716" i="2"/>
  <c r="BK1185" i="2"/>
  <c r="J372" i="2"/>
  <c r="J88" i="3"/>
  <c r="BK104" i="4"/>
  <c r="J272" i="4"/>
  <c r="BK252" i="4"/>
  <c r="BK90" i="4"/>
  <c r="BK219" i="4"/>
  <c r="BK364" i="4"/>
  <c r="BK199" i="4"/>
  <c r="J113" i="6"/>
  <c r="J828" i="2"/>
  <c r="BK1059" i="2"/>
  <c r="BK538" i="2"/>
  <c r="J975" i="2"/>
  <c r="J1183" i="2"/>
  <c r="J800" i="2"/>
  <c r="BK156" i="2"/>
  <c r="BK1365" i="2"/>
  <c r="BK278" i="2"/>
  <c r="J1025" i="2"/>
  <c r="BK1407" i="2"/>
  <c r="J478" i="2"/>
  <c r="J834" i="2"/>
  <c r="J168" i="2"/>
  <c r="J808" i="2"/>
  <c r="J116" i="3"/>
  <c r="BK261" i="4"/>
  <c r="BK377" i="4"/>
  <c r="J107" i="4"/>
  <c r="J264" i="4"/>
  <c r="J385" i="4"/>
  <c r="J244" i="4"/>
  <c r="BK302" i="4"/>
  <c r="J98" i="5"/>
  <c r="J111" i="6"/>
  <c r="J1073" i="2"/>
  <c r="J466" i="2"/>
  <c r="J146" i="2"/>
  <c r="BK702" i="2"/>
  <c r="J555" i="2"/>
  <c r="J748" i="2"/>
  <c r="AS54" i="1"/>
  <c r="BK282" i="2"/>
  <c r="BK1145" i="2"/>
  <c r="J480" i="2"/>
  <c r="J108" i="3"/>
  <c r="BK192" i="4"/>
  <c r="J224" i="4"/>
  <c r="BK83" i="4"/>
  <c r="BK388" i="4"/>
  <c r="J177" i="4"/>
  <c r="BK321" i="4"/>
  <c r="J122" i="5"/>
  <c r="BK120" i="6"/>
  <c r="BK106" i="2"/>
  <c r="J1043" i="2"/>
  <c r="BK132" i="2"/>
  <c r="BK280" i="2"/>
  <c r="J226" i="2"/>
  <c r="BK551" i="2"/>
  <c r="J126" i="2"/>
  <c r="BK696" i="2"/>
  <c r="J856" i="2"/>
  <c r="J872" i="2"/>
  <c r="BK1041" i="2"/>
  <c r="J1041" i="2"/>
  <c r="BK960" i="2"/>
  <c r="BK1191" i="2"/>
  <c r="J1151" i="2"/>
  <c r="BK270" i="2"/>
  <c r="BK1431" i="2"/>
  <c r="J408" i="2"/>
  <c r="BK1325" i="2"/>
  <c r="BK836" i="2"/>
  <c r="J1385" i="2"/>
  <c r="J1341" i="2"/>
  <c r="BK113" i="3"/>
  <c r="J357" i="4"/>
  <c r="J359" i="4"/>
  <c r="J343" i="4"/>
  <c r="BK124" i="4"/>
  <c r="BK353" i="4"/>
  <c r="BK86" i="4"/>
  <c r="BK297" i="4"/>
  <c r="J109" i="6"/>
  <c r="J482" i="2"/>
  <c r="BK1163" i="2"/>
  <c r="J344" i="2"/>
  <c r="BK649" i="2"/>
  <c r="BK1003" i="2"/>
  <c r="J892" i="2"/>
  <c r="BK1213" i="2"/>
  <c r="BK100" i="2"/>
  <c r="J752" i="2"/>
  <c r="BK1357" i="2"/>
  <c r="BK591" i="2"/>
  <c r="BK718" i="2"/>
  <c r="J1101" i="2"/>
  <c r="J224" i="2"/>
  <c r="J1149" i="2"/>
  <c r="J109" i="3"/>
  <c r="J159" i="4"/>
  <c r="BK236" i="4"/>
  <c r="J285" i="4"/>
  <c r="BK245" i="4"/>
  <c r="J309" i="4"/>
  <c r="J372" i="4"/>
  <c r="BK189" i="4"/>
  <c r="BK315" i="4"/>
  <c r="BK86" i="5"/>
  <c r="BK101" i="6"/>
  <c r="BK264" i="2"/>
  <c r="J1243" i="2"/>
  <c r="BK426" i="2"/>
  <c r="BK997" i="2"/>
  <c r="BK462" i="2"/>
  <c r="BK874" i="2"/>
  <c r="J1017" i="2"/>
  <c r="J595" i="2"/>
  <c r="BK494" i="2"/>
  <c r="BK1269" i="2"/>
  <c r="J428" i="2"/>
  <c r="J1079" i="2"/>
  <c r="BK826" i="2"/>
  <c r="BK814" i="2"/>
  <c r="J124" i="2"/>
  <c r="J320" i="2"/>
  <c r="J287" i="4"/>
  <c r="BK98" i="4"/>
  <c r="J89" i="4"/>
  <c r="BK223" i="4"/>
  <c r="BK180" i="4"/>
  <c r="J378" i="4"/>
  <c r="J297" i="4"/>
  <c r="J340" i="4"/>
  <c r="J124" i="5"/>
  <c r="J1013" i="2"/>
  <c r="BK637" i="2"/>
  <c r="BK1211" i="2"/>
  <c r="J1089" i="2"/>
  <c r="J1415" i="2"/>
  <c r="BK698" i="2"/>
  <c r="J922" i="2"/>
  <c r="J1397" i="2"/>
  <c r="J842" i="2"/>
  <c r="BK824" i="2"/>
  <c r="BK126" i="2"/>
  <c r="J1207" i="2"/>
  <c r="BK750" i="2"/>
  <c r="J591" i="2"/>
  <c r="BK168" i="2"/>
  <c r="BK243" i="4"/>
  <c r="J228" i="4"/>
  <c r="BK187" i="4"/>
  <c r="BK295" i="4"/>
  <c r="BK177" i="4"/>
  <c r="BK178" i="4"/>
  <c r="J157" i="4"/>
  <c r="BK185" i="4"/>
  <c r="BK563" i="2"/>
  <c r="BK1161" i="2"/>
  <c r="BK464" i="2"/>
  <c r="J356" i="2"/>
  <c r="BK714" i="2"/>
  <c r="J864" i="2"/>
  <c r="BK102" i="2"/>
  <c r="BK1279" i="2"/>
  <c r="BK1123" i="2"/>
  <c r="BK230" i="2"/>
  <c r="J734" i="2"/>
  <c r="J1197" i="2"/>
  <c r="J222" i="2"/>
  <c r="J902" i="2"/>
  <c r="BK316" i="2"/>
  <c r="BK117" i="3"/>
  <c r="BK156" i="4"/>
  <c r="J222" i="4"/>
  <c r="J292" i="4"/>
  <c r="BK207" i="4"/>
  <c r="BK387" i="4"/>
  <c r="J243" i="4"/>
  <c r="J88" i="5"/>
  <c r="BK90" i="2"/>
  <c r="BK633" i="2"/>
  <c r="J1131" i="2"/>
  <c r="BK798" i="2"/>
  <c r="BK894" i="2"/>
  <c r="BK1181" i="2"/>
  <c r="BK374" i="2"/>
  <c r="J926" i="2"/>
  <c r="J1405" i="2"/>
  <c r="J826" i="2"/>
  <c r="J1255" i="2"/>
  <c r="J1337" i="2"/>
  <c r="J314" i="2"/>
  <c r="BK788" i="2"/>
  <c r="BK91" i="3"/>
  <c r="J277" i="4"/>
  <c r="BK337" i="4"/>
  <c r="J376" i="4"/>
  <c r="BK309" i="4"/>
  <c r="BK204" i="4"/>
  <c r="J654" i="2"/>
  <c r="J484" i="2"/>
  <c r="J1271" i="2"/>
  <c r="J262" i="2"/>
  <c r="BK1093" i="2"/>
  <c r="BK492" i="2"/>
  <c r="J938" i="2"/>
  <c r="BK1157" i="2"/>
  <c r="J1077" i="2"/>
  <c r="BK340" i="2"/>
  <c r="J432" i="2"/>
  <c r="BK1333" i="2"/>
  <c r="BK969" i="2"/>
  <c r="J152" i="2"/>
  <c r="J645" i="2"/>
  <c r="J1269" i="2"/>
  <c r="J237" i="4"/>
  <c r="BK144" i="4"/>
  <c r="J145" i="4"/>
  <c r="BK357" i="4"/>
  <c r="J380" i="4"/>
  <c r="J327" i="4"/>
  <c r="BK367" i="4"/>
  <c r="BK92" i="5"/>
  <c r="BK1019" i="2"/>
  <c r="BK1011" i="2"/>
  <c r="J824" i="2"/>
  <c r="BK448" i="2"/>
  <c r="BK613" i="2"/>
  <c r="BK854" i="2"/>
  <c r="J1419" i="2"/>
  <c r="J633" i="2"/>
  <c r="BK820" i="2"/>
  <c r="J1139" i="2"/>
  <c r="BK1305" i="2"/>
  <c r="BK162" i="2"/>
  <c r="J190" i="2"/>
  <c r="J104" i="3"/>
  <c r="BK213" i="4"/>
  <c r="J115" i="4"/>
  <c r="BK272" i="4"/>
  <c r="J341" i="4"/>
  <c r="BK148" i="4"/>
  <c r="J319" i="4"/>
  <c r="BK88" i="5"/>
  <c r="BK1009" i="2"/>
  <c r="BK344" i="2"/>
  <c r="BK1159" i="2"/>
  <c r="J898" i="2"/>
  <c r="J1283" i="2"/>
  <c r="J577" i="2"/>
  <c r="J104" i="2"/>
  <c r="J756" i="2"/>
  <c r="BK1317" i="2"/>
  <c r="J609" i="2"/>
  <c r="BK1171" i="2"/>
  <c r="BK376" i="2"/>
  <c r="BK312" i="2"/>
  <c r="J742" i="2"/>
  <c r="BK94" i="3"/>
  <c r="BK89" i="3"/>
  <c r="J217" i="4"/>
  <c r="J127" i="4"/>
  <c r="BK182" i="4"/>
  <c r="J197" i="4"/>
  <c r="J181" i="4"/>
  <c r="J338" i="4"/>
  <c r="BK338" i="4"/>
  <c r="J171" i="4"/>
  <c r="BK103" i="6"/>
  <c r="BK164" i="2"/>
  <c r="BK138" i="2"/>
  <c r="J382" i="2"/>
  <c r="BK380" i="2"/>
  <c r="BK404" i="2"/>
  <c r="BK890" i="2"/>
  <c r="J1301" i="2"/>
  <c r="BK920" i="2"/>
  <c r="BK366" i="2"/>
  <c r="J676" i="2"/>
  <c r="BK1393" i="2"/>
  <c r="BK314" i="2"/>
  <c r="BK120" i="3"/>
  <c r="BK366" i="4"/>
  <c r="J353" i="4"/>
  <c r="BK346" i="4"/>
  <c r="BK218" i="4"/>
  <c r="J377" i="4"/>
  <c r="J355" i="4"/>
  <c r="J94" i="5"/>
  <c r="BK105" i="6"/>
  <c r="BK422" i="2"/>
  <c r="BK158" i="2"/>
  <c r="J1177" i="2"/>
  <c r="BK338" i="2"/>
  <c r="BK1081" i="2"/>
  <c r="J908" i="2"/>
  <c r="J306" i="2"/>
  <c r="BK896" i="2"/>
  <c r="BK1099" i="2"/>
  <c r="BK1071" i="2"/>
  <c r="J326" i="2"/>
  <c r="J1063" i="2"/>
  <c r="J712" i="2"/>
  <c r="BK394" i="2"/>
  <c r="J617" i="2"/>
  <c r="J516" i="2"/>
  <c r="J1297" i="2"/>
  <c r="J530" i="2"/>
  <c r="J1081" i="2"/>
  <c r="BK256" i="2"/>
  <c r="BK722" i="2"/>
  <c r="J1095" i="2"/>
  <c r="BK748" i="2"/>
  <c r="BK184" i="4"/>
  <c r="J133" i="4"/>
  <c r="J183" i="4"/>
  <c r="J356" i="4"/>
  <c r="J80" i="4"/>
  <c r="J768" i="2"/>
  <c r="J956" i="2"/>
  <c r="J854" i="2"/>
  <c r="BK1155" i="2"/>
  <c r="J206" i="2"/>
  <c r="J416" i="2"/>
  <c r="J1333" i="2"/>
  <c r="BK730" i="2"/>
  <c r="J182" i="2"/>
  <c r="J119" i="3"/>
  <c r="J218" i="4"/>
  <c r="BK307" i="4"/>
  <c r="BK221" i="4"/>
  <c r="J361" i="4"/>
  <c r="BK117" i="4"/>
  <c r="BK257" i="4"/>
  <c r="BK344" i="4"/>
  <c r="BK1183" i="2"/>
  <c r="BK276" i="2"/>
  <c r="BK420" i="2"/>
  <c r="J796" i="2"/>
  <c r="BK1275" i="2"/>
  <c r="J290" i="2"/>
  <c r="J540" i="2"/>
  <c r="J601" i="2"/>
  <c r="J112" i="2"/>
  <c r="BK1319" i="2"/>
  <c r="BK104" i="2"/>
  <c r="BK924" i="2"/>
  <c r="BK1387" i="2"/>
  <c r="BK254" i="2"/>
  <c r="BK1385" i="2"/>
  <c r="BK452" i="2"/>
  <c r="J95" i="3"/>
  <c r="J242" i="4"/>
  <c r="J284" i="4"/>
  <c r="J135" i="4"/>
  <c r="BK287" i="4"/>
  <c r="J139" i="4"/>
  <c r="J384" i="4"/>
  <c r="BK356" i="4"/>
  <c r="BK96" i="5"/>
  <c r="J85" i="6"/>
  <c r="J1033" i="2"/>
  <c r="J286" i="2"/>
  <c r="BK1083" i="2"/>
  <c r="J264" i="2"/>
  <c r="J958" i="2"/>
  <c r="J948" i="2"/>
  <c r="BK794" i="2"/>
  <c r="BK1193" i="2"/>
  <c r="J426" i="2"/>
  <c r="J328" i="2"/>
  <c r="BK204" i="2"/>
  <c r="BK98" i="2"/>
  <c r="J1413" i="2"/>
  <c r="J508" i="2"/>
  <c r="J452" i="2"/>
  <c r="BK214" i="2"/>
  <c r="BK125" i="4"/>
  <c r="BK268" i="4"/>
  <c r="BK306" i="4"/>
  <c r="BK94" i="4"/>
  <c r="J136" i="4"/>
  <c r="J289" i="4"/>
  <c r="J278" i="4"/>
  <c r="BK1089" i="2"/>
  <c r="J342" i="2"/>
  <c r="J460" i="2"/>
  <c r="BK993" i="2"/>
  <c r="BK983" i="2"/>
  <c r="J770" i="2"/>
  <c r="J1277" i="2"/>
  <c r="J1273" i="2"/>
  <c r="J1417" i="2"/>
  <c r="J446" i="2"/>
  <c r="J546" i="2"/>
  <c r="J664" i="2"/>
  <c r="J120" i="3"/>
  <c r="BK354" i="4"/>
  <c r="BK350" i="4"/>
  <c r="J350" i="4"/>
  <c r="J153" i="4"/>
  <c r="BK376" i="4"/>
  <c r="J203" i="4"/>
  <c r="J240" i="4"/>
  <c r="J1125" i="2"/>
  <c r="J1119" i="2"/>
  <c r="BK1203" i="2"/>
  <c r="BK478" i="2"/>
  <c r="J102" i="2"/>
  <c r="J396" i="2"/>
  <c r="BK1073" i="2"/>
  <c r="BK326" i="2"/>
  <c r="J1289" i="2"/>
  <c r="BK694" i="2"/>
  <c r="J1349" i="2"/>
  <c r="BK198" i="2"/>
  <c r="BK886" i="2"/>
  <c r="J1249" i="2"/>
  <c r="BK348" i="2"/>
  <c r="BK1273" i="2"/>
  <c r="BK332" i="2"/>
  <c r="BK82" i="3"/>
  <c r="BK294" i="4"/>
  <c r="J312" i="4"/>
  <c r="BK286" i="4"/>
  <c r="J208" i="4"/>
  <c r="BK176" i="4"/>
  <c r="BK133" i="4"/>
  <c r="BK106" i="5"/>
  <c r="J1239" i="2"/>
  <c r="BK575" i="2"/>
  <c r="J627" i="2"/>
  <c r="J1163" i="2"/>
  <c r="J218" i="2"/>
  <c r="BK216" i="2"/>
  <c r="J294" i="2"/>
  <c r="J1351" i="2"/>
  <c r="J744" i="2"/>
  <c r="J1365" i="2"/>
  <c r="BK770" i="2"/>
  <c r="J120" i="2"/>
  <c r="BK850" i="2"/>
  <c r="J101" i="3"/>
  <c r="BK244" i="4"/>
  <c r="BK242" i="4"/>
  <c r="BK361" i="4"/>
  <c r="BK147" i="4"/>
  <c r="BK167" i="4"/>
  <c r="J258" i="4"/>
  <c r="BK122" i="6"/>
  <c r="J1105" i="2"/>
  <c r="J266" i="2"/>
  <c r="BK530" i="2"/>
  <c r="BK1225" i="2"/>
  <c r="BK880" i="2"/>
  <c r="J276" i="2"/>
  <c r="J615" i="2"/>
  <c r="J724" i="2"/>
  <c r="J1361" i="2"/>
  <c r="BK830" i="2"/>
  <c r="BK1135" i="2"/>
  <c r="J216" i="2"/>
  <c r="J236" i="2"/>
  <c r="J754" i="2"/>
  <c r="J192" i="2"/>
  <c r="BK627" i="2"/>
  <c r="J510" i="2"/>
  <c r="J682" i="2"/>
  <c r="J1345" i="2"/>
  <c r="BK296" i="2"/>
  <c r="J1189" i="2"/>
  <c r="J346" i="2"/>
  <c r="J890" i="2"/>
  <c r="BK1167" i="2"/>
  <c r="J666" i="2"/>
  <c r="J370" i="2"/>
  <c r="J83" i="3"/>
  <c r="J250" i="4"/>
  <c r="J301" i="4"/>
  <c r="J266" i="4"/>
  <c r="J178" i="4"/>
  <c r="J94" i="4"/>
  <c r="J349" i="4"/>
  <c r="J109" i="4"/>
  <c r="BK97" i="6"/>
  <c r="J1039" i="2"/>
  <c r="J850" i="2"/>
  <c r="J494" i="2"/>
  <c r="BK973" i="2"/>
  <c r="J1217" i="2"/>
  <c r="BK1249" i="2"/>
  <c r="J635" i="2"/>
  <c r="BK766" i="2"/>
  <c r="J1331" i="2"/>
  <c r="J641" i="2"/>
  <c r="J1407" i="2"/>
  <c r="BK654" i="2"/>
  <c r="J1279" i="2"/>
  <c r="BK1371" i="2"/>
  <c r="J772" i="2"/>
  <c r="J1401" i="2"/>
  <c r="J172" i="2"/>
  <c r="BK83" i="3"/>
  <c r="J114" i="4"/>
  <c r="BK123" i="4"/>
  <c r="J291" i="4"/>
  <c r="BK188" i="4"/>
  <c r="BK247" i="4"/>
  <c r="BK386" i="4"/>
  <c r="BK285" i="4"/>
  <c r="J232" i="4"/>
  <c r="J105" i="6"/>
  <c r="J1059" i="2"/>
  <c r="J1061" i="2"/>
  <c r="J1087" i="2"/>
  <c r="J220" i="2"/>
  <c r="BK756" i="2"/>
  <c r="BK1285" i="2"/>
  <c r="BK579" i="2"/>
  <c r="BK450" i="2"/>
  <c r="J878" i="2"/>
  <c r="J1303" i="2"/>
  <c r="BK1417" i="2"/>
  <c r="BK639" i="2"/>
  <c r="J1097" i="2"/>
  <c r="J1261" i="2"/>
  <c r="J176" i="2"/>
  <c r="BK908" i="2"/>
  <c r="BK110" i="3"/>
  <c r="BK87" i="3"/>
  <c r="BK211" i="4"/>
  <c r="BK143" i="4"/>
  <c r="BK183" i="4"/>
  <c r="J199" i="4"/>
  <c r="J191" i="4"/>
  <c r="BK168" i="4"/>
  <c r="BK380" i="4"/>
  <c r="J175" i="4"/>
  <c r="J112" i="5"/>
  <c r="BK780" i="2"/>
  <c r="BK272" i="2"/>
  <c r="J350" i="2"/>
  <c r="J502" i="2"/>
  <c r="BK987" i="2"/>
  <c r="BK1253" i="2"/>
  <c r="J348" i="2"/>
  <c r="J678" i="2"/>
  <c r="J1023" i="2"/>
  <c r="J118" i="3"/>
  <c r="BK333" i="4"/>
  <c r="J302" i="4"/>
  <c r="BK248" i="4"/>
  <c r="J339" i="4"/>
  <c r="J387" i="4"/>
  <c r="J294" i="4"/>
  <c r="BK328" i="4"/>
  <c r="BK118" i="6"/>
  <c r="J420" i="2"/>
  <c r="BK948" i="2"/>
  <c r="BK194" i="2"/>
  <c r="J542" i="2"/>
  <c r="J960" i="2"/>
  <c r="BK288" i="2"/>
  <c r="BK1413" i="2"/>
  <c r="BK910" i="2"/>
  <c r="BK796" i="2"/>
  <c r="J1233" i="2"/>
  <c r="BK1045" i="2"/>
  <c r="BK184" i="2"/>
  <c r="BK778" i="2"/>
  <c r="J573" i="2"/>
  <c r="BK1119" i="2"/>
  <c r="BK456" i="2"/>
  <c r="J422" i="2"/>
  <c r="J1153" i="2"/>
  <c r="J300" i="2"/>
  <c r="J1237" i="2"/>
  <c r="J538" i="2"/>
  <c r="BK512" i="2"/>
  <c r="J1067" i="2"/>
  <c r="BK108" i="2"/>
  <c r="J200" i="2"/>
  <c r="J96" i="3"/>
  <c r="BK290" i="4"/>
  <c r="J100" i="4"/>
  <c r="BK305" i="4"/>
  <c r="J246" i="4"/>
  <c r="J354" i="4"/>
  <c r="BK85" i="4"/>
  <c r="BK326" i="4"/>
  <c r="BK126" i="4"/>
  <c r="BK82" i="5"/>
  <c r="BK95" i="6"/>
  <c r="J354" i="2"/>
  <c r="J504" i="2"/>
  <c r="BK300" i="2"/>
  <c r="J964" i="2"/>
  <c r="J296" i="2"/>
  <c r="J388" i="2"/>
  <c r="BK754" i="2"/>
  <c r="J1071" i="2"/>
  <c r="J1353" i="2"/>
  <c r="BK595" i="2"/>
  <c r="BK1315" i="2"/>
  <c r="BK268" i="2"/>
  <c r="BK888" i="2"/>
  <c r="BK240" i="2"/>
  <c r="BK414" i="2"/>
  <c r="J1045" i="2"/>
  <c r="J414" i="2"/>
  <c r="BK116" i="3"/>
  <c r="BK130" i="4"/>
  <c r="J116" i="4"/>
  <c r="BK209" i="4"/>
  <c r="BK217" i="4"/>
  <c r="J220" i="4"/>
  <c r="J282" i="4"/>
  <c r="BK334" i="4"/>
  <c r="BK255" i="4"/>
  <c r="J238" i="4"/>
  <c r="BK107" i="6"/>
  <c r="BK950" i="2"/>
  <c r="J130" i="2"/>
  <c r="BK553" i="2"/>
  <c r="J324" i="2"/>
  <c r="BK1149" i="2"/>
  <c r="BK977" i="2"/>
  <c r="BK1359" i="2"/>
  <c r="BK912" i="2"/>
  <c r="J1409" i="2"/>
  <c r="J997" i="2"/>
  <c r="BK1349" i="2"/>
  <c r="BK518" i="2"/>
  <c r="BK656" i="2"/>
  <c r="J210" i="2"/>
  <c r="J1323" i="2"/>
  <c r="J438" i="2"/>
  <c r="BK114" i="3"/>
  <c r="J216" i="4"/>
  <c r="J213" i="4"/>
  <c r="BK137" i="4"/>
  <c r="J337" i="4"/>
  <c r="J367" i="4"/>
  <c r="J271" i="4"/>
  <c r="J207" i="4"/>
  <c r="J90" i="4"/>
  <c r="BK114" i="5"/>
  <c r="J500" i="2"/>
  <c r="J989" i="2"/>
  <c r="BK402" i="2"/>
  <c r="J450" i="2"/>
  <c r="BK1197" i="2"/>
  <c r="J430" i="2"/>
  <c r="J458" i="2"/>
  <c r="J98" i="2"/>
  <c r="J1031" i="2"/>
  <c r="BK1303" i="2"/>
  <c r="BK840" i="2"/>
  <c r="BK1355" i="2"/>
  <c r="J732" i="2"/>
  <c r="BK1295" i="2"/>
  <c r="J680" i="2"/>
  <c r="J122" i="2"/>
  <c r="BK115" i="3"/>
  <c r="J120" i="4"/>
  <c r="BK174" i="4"/>
  <c r="J329" i="4"/>
  <c r="BK186" i="4"/>
  <c r="J93" i="4"/>
  <c r="BK205" i="4"/>
  <c r="BK621" i="2"/>
  <c r="J1141" i="2"/>
  <c r="J292" i="2"/>
  <c r="J710" i="2"/>
  <c r="BK92" i="2"/>
  <c r="BK1065" i="2"/>
  <c r="BK1027" i="2"/>
  <c r="J194" i="2"/>
  <c r="J973" i="2"/>
  <c r="J244" i="2"/>
  <c r="BK1105" i="2"/>
  <c r="BK368" i="2"/>
  <c r="BK561" i="2"/>
  <c r="J138" i="2"/>
  <c r="J650" i="2"/>
  <c r="BK114" i="2"/>
  <c r="J93" i="3"/>
  <c r="J105" i="4"/>
  <c r="BK138" i="4"/>
  <c r="J169" i="4"/>
  <c r="J363" i="4"/>
  <c r="J366" i="4"/>
  <c r="J96" i="5"/>
  <c r="BK99" i="6"/>
  <c r="BK322" i="2"/>
  <c r="J418" i="2"/>
  <c r="J561" i="2"/>
  <c r="J764" i="2"/>
  <c r="J1335" i="2"/>
  <c r="J750" i="2"/>
  <c r="BK1337" i="2"/>
  <c r="J1247" i="2"/>
  <c r="J1257" i="2"/>
  <c r="BK956" i="2"/>
  <c r="BK112" i="2"/>
  <c r="J258" i="2"/>
  <c r="BK466" i="2"/>
  <c r="BK706" i="2"/>
  <c r="J730" i="2"/>
  <c r="BK1239" i="2"/>
  <c r="J860" i="2"/>
  <c r="BK1091" i="2"/>
  <c r="BK208" i="2"/>
  <c r="BK1085" i="2"/>
  <c r="BK323" i="4"/>
  <c r="BK82" i="4"/>
  <c r="BK260" i="4"/>
  <c r="BK249" i="4"/>
  <c r="J118" i="5"/>
  <c r="J1199" i="2"/>
  <c r="BK248" i="2"/>
  <c r="BK615" i="2"/>
  <c r="J896" i="2"/>
  <c r="J814" i="2"/>
  <c r="J1057" i="2"/>
  <c r="J94" i="2"/>
  <c r="J520" i="2"/>
  <c r="BK619" i="2"/>
  <c r="BK962" i="2"/>
  <c r="J1103" i="2"/>
  <c r="J90" i="2"/>
  <c r="BK635" i="2"/>
  <c r="J113" i="4"/>
  <c r="BK373" i="4"/>
  <c r="J328" i="4"/>
  <c r="BK227" i="4"/>
  <c r="J154" i="4"/>
  <c r="J311" i="4"/>
  <c r="J245" i="4"/>
  <c r="BK163" i="4"/>
  <c r="J1225" i="2"/>
  <c r="BK488" i="2"/>
  <c r="BK611" i="2"/>
  <c r="J490" i="2"/>
  <c r="BK324" i="2"/>
  <c r="BK860" i="2"/>
  <c r="J198" i="2"/>
  <c r="BK1327" i="2"/>
  <c r="BK508" i="2"/>
  <c r="BK1235" i="2"/>
  <c r="J318" i="2"/>
  <c r="BK1025" i="2"/>
  <c r="J1315" i="2"/>
  <c r="BK740" i="2"/>
  <c r="J924" i="2"/>
  <c r="BK148" i="2"/>
  <c r="BK327" i="4"/>
  <c r="BK216" i="4"/>
  <c r="J95" i="4"/>
  <c r="BK150" i="4"/>
  <c r="BK141" i="4"/>
  <c r="BK524" i="2"/>
  <c r="BK812" i="2"/>
  <c r="J794" i="2"/>
  <c r="J260" i="2"/>
  <c r="BK444" i="2"/>
  <c r="J619" i="2"/>
  <c r="BK1259" i="2"/>
  <c r="BK454" i="2"/>
  <c r="J1285" i="2"/>
  <c r="J402" i="2"/>
  <c r="BK84" i="3"/>
  <c r="J360" i="4"/>
  <c r="BK145" i="4"/>
  <c r="BK136" i="4"/>
  <c r="BK233" i="4"/>
  <c r="BK312" i="4"/>
  <c r="BK289" i="4"/>
  <c r="J155" i="4"/>
  <c r="BK128" i="5"/>
  <c r="BK93" i="6"/>
  <c r="BK810" i="2"/>
  <c r="BK672" i="2"/>
  <c r="BK1241" i="2"/>
  <c r="J738" i="2"/>
  <c r="J900" i="2"/>
  <c r="BK528" i="2"/>
  <c r="J1253" i="2"/>
  <c r="BK320" i="2"/>
  <c r="BK510" i="2"/>
  <c r="J658" i="2"/>
  <c r="J670" i="2"/>
  <c r="BK710" i="2"/>
  <c r="BK645" i="2"/>
  <c r="J88" i="2"/>
  <c r="J256" i="2"/>
  <c r="J352" i="2"/>
  <c r="BK396" i="2"/>
  <c r="BK999" i="2"/>
  <c r="J106" i="2"/>
  <c r="J643" i="2"/>
  <c r="J1235" i="2"/>
  <c r="BK534" i="2"/>
  <c r="BK93" i="4"/>
  <c r="J214" i="4"/>
  <c r="J388" i="4"/>
  <c r="BK318" i="4"/>
  <c r="BK104" i="5"/>
  <c r="J668" i="2"/>
  <c r="J714" i="2"/>
  <c r="BK746" i="2"/>
  <c r="J1195" i="2"/>
  <c r="J288" i="2"/>
  <c r="J1165" i="2"/>
  <c r="BK246" i="2"/>
  <c r="BK1075" i="2"/>
  <c r="BK310" i="2"/>
  <c r="BK684" i="2"/>
  <c r="J1411" i="2"/>
  <c r="J1001" i="2"/>
  <c r="BK178" i="2"/>
  <c r="J916" i="2"/>
  <c r="BK236" i="2"/>
  <c r="J599" i="2"/>
  <c r="J1187" i="2"/>
  <c r="J836" i="2"/>
  <c r="BK174" i="2"/>
  <c r="BK436" i="2"/>
  <c r="BK106" i="3"/>
  <c r="J87" i="3"/>
  <c r="BK121" i="4"/>
  <c r="BK170" i="4"/>
  <c r="BK274" i="4"/>
  <c r="BK275" i="4"/>
  <c r="J235" i="4"/>
  <c r="J170" i="4"/>
  <c r="BK262" i="4"/>
  <c r="BK128" i="4"/>
  <c r="BK161" i="4"/>
  <c r="BK384" i="4"/>
  <c r="BK88" i="4"/>
  <c r="BK81" i="4"/>
  <c r="J82" i="5"/>
  <c r="BK84" i="6"/>
  <c r="J830" i="2"/>
  <c r="BK116" i="2"/>
  <c r="J160" i="2"/>
  <c r="BK772" i="2"/>
  <c r="BK372" i="2"/>
  <c r="BK1029" i="2"/>
  <c r="J298" i="2"/>
  <c r="J1343" i="2"/>
  <c r="BK991" i="2"/>
  <c r="J1429" i="2"/>
  <c r="J581" i="2"/>
  <c r="J1359" i="2"/>
  <c r="BK567" i="2"/>
  <c r="J1339" i="2"/>
  <c r="BK786" i="2"/>
  <c r="BK176" i="2"/>
  <c r="J91" i="3"/>
  <c r="BK164" i="4"/>
  <c r="BK335" i="4"/>
  <c r="J221" i="4"/>
  <c r="J317" i="4"/>
  <c r="J313" i="4"/>
  <c r="J86" i="4"/>
  <c r="BK149" i="4"/>
  <c r="J111" i="4"/>
  <c r="BK196" i="4"/>
  <c r="J198" i="4"/>
  <c r="BK92" i="4"/>
  <c r="BK100" i="4"/>
  <c r="J114" i="5"/>
  <c r="J99" i="6"/>
  <c r="J782" i="2"/>
  <c r="BK428" i="2"/>
  <c r="J1091" i="2"/>
  <c r="BK768" i="2"/>
  <c r="J920" i="2"/>
  <c r="J518" i="2"/>
  <c r="J862" i="2"/>
  <c r="BK1379" i="2"/>
  <c r="BK1131" i="2"/>
  <c r="J132" i="2"/>
  <c r="BK1321" i="2"/>
  <c r="J621" i="2"/>
  <c r="BK124" i="2"/>
  <c r="J1005" i="2"/>
  <c r="J280" i="2"/>
  <c r="BK1109" i="2"/>
  <c r="BK111" i="3"/>
  <c r="J158" i="4"/>
  <c r="BK308" i="4"/>
  <c r="BK195" i="4"/>
  <c r="BK173" i="4"/>
  <c r="BK256" i="4"/>
  <c r="BK118" i="5"/>
  <c r="J110" i="2"/>
  <c r="J790" i="2"/>
  <c r="J1275" i="2"/>
  <c r="J553" i="2"/>
  <c r="BK1069" i="2"/>
  <c r="BK1053" i="2"/>
  <c r="J128" i="2"/>
  <c r="BK172" i="2"/>
  <c r="BK1067" i="2"/>
  <c r="BK1405" i="2"/>
  <c r="BK928" i="2"/>
  <c r="BK292" i="2"/>
  <c r="BK1087" i="2"/>
  <c r="J1369" i="2"/>
  <c r="BK398" i="2"/>
  <c r="BK93" i="3"/>
  <c r="J273" i="4"/>
  <c r="BK322" i="4"/>
  <c r="BK102" i="4"/>
  <c r="J637" i="2"/>
  <c r="BK1113" i="2"/>
  <c r="J400" i="2"/>
  <c r="BK103" i="3"/>
  <c r="BK370" i="4"/>
  <c r="BK239" i="4"/>
  <c r="J352" i="4"/>
  <c r="BK250" i="4"/>
  <c r="BK230" i="4"/>
  <c r="BK303" i="4"/>
  <c r="J130" i="5"/>
  <c r="BK91" i="6"/>
  <c r="J486" i="2"/>
  <c r="BK882" i="2"/>
  <c r="J118" i="2"/>
  <c r="BK979" i="2"/>
  <c r="J1293" i="2"/>
  <c r="J312" i="2"/>
  <c r="BK116" i="6"/>
  <c r="J390" i="2"/>
  <c r="BK565" i="2"/>
  <c r="BK346" i="2"/>
  <c r="J488" i="2"/>
  <c r="BK549" i="2"/>
  <c r="BK1199" i="2"/>
  <c r="J92" i="2"/>
  <c r="J186" i="2"/>
  <c r="BK1425" i="2"/>
  <c r="J918" i="2"/>
  <c r="BK1169" i="2"/>
  <c r="BK118" i="2"/>
  <c r="J386" i="2"/>
  <c r="BK332" i="4"/>
  <c r="J305" i="4"/>
  <c r="BK193" i="4"/>
  <c r="BK84" i="4"/>
  <c r="BK179" i="4"/>
  <c r="J182" i="4"/>
  <c r="J141" i="4"/>
  <c r="J195" i="4"/>
  <c r="BK116" i="5"/>
  <c r="BK1245" i="2"/>
  <c r="J454" i="2"/>
  <c r="J534" i="2"/>
  <c r="BK546" i="2"/>
  <c r="BK862" i="2"/>
  <c r="J954" i="2"/>
  <c r="J1389" i="2"/>
  <c r="BK728" i="2"/>
  <c r="BK934" i="2"/>
  <c r="BK1023" i="2"/>
  <c r="J1391" i="2"/>
  <c r="J412" i="2"/>
  <c r="BK848" i="2"/>
  <c r="J89" i="3"/>
  <c r="BK153" i="4"/>
  <c r="J99" i="4"/>
  <c r="J347" i="4"/>
  <c r="J201" i="4"/>
  <c r="J162" i="4"/>
  <c r="J96" i="4"/>
  <c r="BK135" i="4"/>
  <c r="J120" i="6"/>
  <c r="J684" i="2"/>
  <c r="BK670" i="2"/>
  <c r="BK878" i="2"/>
  <c r="BK94" i="2"/>
  <c r="J694" i="2"/>
  <c r="J550" i="2"/>
  <c r="BK1115" i="2"/>
  <c r="BK1209" i="2"/>
  <c r="J330" i="2"/>
  <c r="BK1095" i="2"/>
  <c r="J254" i="2"/>
  <c r="J656" i="2"/>
  <c r="J812" i="2"/>
  <c r="J1355" i="2"/>
  <c r="BK682" i="2"/>
  <c r="BK97" i="3"/>
  <c r="J132" i="4"/>
  <c r="BK288" i="4"/>
  <c r="BK240" i="4"/>
  <c r="BK339" i="4"/>
  <c r="BK292" i="4"/>
  <c r="J365" i="4"/>
  <c r="BK284" i="4"/>
  <c r="BK89" i="4"/>
  <c r="J106" i="5"/>
  <c r="BK114" i="6"/>
  <c r="J1075" i="2"/>
  <c r="J174" i="2"/>
  <c r="BK476" i="2"/>
  <c r="BK460" i="2"/>
  <c r="J934" i="2"/>
  <c r="BK776" i="2"/>
  <c r="J1399" i="2"/>
  <c r="J844" i="2"/>
  <c r="J162" i="2"/>
  <c r="J840" i="2"/>
  <c r="BK1311" i="2"/>
  <c r="BK726" i="2"/>
  <c r="J85" i="3"/>
  <c r="J184" i="4"/>
  <c r="J121" i="4"/>
  <c r="J236" i="4"/>
  <c r="J210" i="4"/>
  <c r="J119" i="4"/>
  <c r="J142" i="4"/>
  <c r="J383" i="4"/>
  <c r="J176" i="4"/>
  <c r="J89" i="6"/>
  <c r="BK1195" i="2"/>
  <c r="J762" i="2"/>
  <c r="J1085" i="2"/>
  <c r="BK258" i="2"/>
  <c r="BK971" i="2"/>
  <c r="BK392" i="2"/>
  <c r="J708" i="2"/>
  <c r="BK790" i="2"/>
  <c r="J1423" i="2"/>
  <c r="J559" i="2"/>
  <c r="J766" i="2"/>
  <c r="BK758" i="2"/>
  <c r="BK946" i="2"/>
  <c r="J977" i="2"/>
  <c r="J472" i="2"/>
  <c r="J212" i="2"/>
  <c r="BK700" i="2"/>
  <c r="J456" i="2"/>
  <c r="J1231" i="2"/>
  <c r="J246" i="2"/>
  <c r="BK1051" i="2"/>
  <c r="J1107" i="2"/>
  <c r="J434" i="2"/>
  <c r="BK102" i="3"/>
  <c r="BK169" i="4"/>
  <c r="BK235" i="4"/>
  <c r="J346" i="4"/>
  <c r="BK270" i="4"/>
  <c r="BK299" i="4"/>
  <c r="BK375" i="4"/>
  <c r="J261" i="4"/>
  <c r="BK194" i="4"/>
  <c r="J104" i="5"/>
  <c r="J84" i="6"/>
  <c r="BK274" i="2"/>
  <c r="J116" i="2"/>
  <c r="J806" i="2"/>
  <c r="J1157" i="2"/>
  <c r="BK110" i="2"/>
  <c r="BK330" i="2"/>
  <c r="BK752" i="2"/>
  <c r="BK182" i="2"/>
  <c r="BK360" i="2"/>
  <c r="BK1281" i="2"/>
  <c r="J214" i="2"/>
  <c r="J1083" i="2"/>
  <c r="BK1307" i="2"/>
  <c r="BK318" i="2"/>
  <c r="J364" i="2"/>
  <c r="BK1343" i="2"/>
  <c r="BK92" i="3"/>
  <c r="BK228" i="4"/>
  <c r="BK298" i="4"/>
  <c r="J371" i="4"/>
  <c r="J249" i="4"/>
  <c r="J88" i="4"/>
  <c r="J180" i="4"/>
  <c r="BK279" i="4"/>
  <c r="J348" i="4"/>
  <c r="BK166" i="4"/>
  <c r="J93" i="6"/>
  <c r="BK898" i="2"/>
  <c r="J967" i="2"/>
  <c r="J1035" i="2"/>
  <c r="BK1265" i="2"/>
  <c r="J548" i="2"/>
  <c r="BK1005" i="2"/>
  <c r="BK922" i="2"/>
  <c r="J100" i="2"/>
  <c r="J792" i="2"/>
  <c r="J932" i="2"/>
  <c r="J114" i="2"/>
  <c r="J1049" i="2"/>
  <c r="BK1373" i="2"/>
  <c r="J448" i="2"/>
  <c r="J736" i="2"/>
  <c r="BK1293" i="2"/>
  <c r="BK641" i="2"/>
  <c r="J92" i="3"/>
  <c r="J108" i="4"/>
  <c r="J364" i="4"/>
  <c r="BK91" i="4"/>
  <c r="BK271" i="4"/>
  <c r="J375" i="4"/>
  <c r="J306" i="4"/>
  <c r="J254" i="4"/>
  <c r="J84" i="5"/>
  <c r="J91" i="6"/>
  <c r="J660" i="2"/>
  <c r="J148" i="2"/>
  <c r="J740" i="2"/>
  <c r="BK678" i="2"/>
  <c r="J1213" i="2"/>
  <c r="J274" i="2"/>
  <c r="J1099" i="2"/>
  <c r="J1159" i="2"/>
  <c r="J1377" i="2"/>
  <c r="BK744" i="2"/>
  <c r="J366" i="2"/>
  <c r="J1403" i="2"/>
  <c r="BK1047" i="2"/>
  <c r="BK658" i="2"/>
  <c r="BK192" i="2"/>
  <c r="BK85" i="3"/>
  <c r="J112" i="4"/>
  <c r="BK347" i="4"/>
  <c r="J167" i="4"/>
  <c r="BK114" i="4"/>
  <c r="BK127" i="4"/>
  <c r="BK336" i="4"/>
  <c r="BK365" i="4"/>
  <c r="J102" i="5"/>
  <c r="BK662" i="2"/>
  <c r="J1223" i="2"/>
  <c r="J605" i="2"/>
  <c r="J894" i="2"/>
  <c r="BK84" i="2"/>
  <c r="J623" i="2"/>
  <c r="BK1165" i="2"/>
  <c r="J1431" i="2"/>
  <c r="BK1125" i="2"/>
  <c r="J1329" i="2"/>
  <c r="BK550" i="2"/>
  <c r="J999" i="2"/>
  <c r="J1307" i="2"/>
  <c r="BK128" i="2"/>
  <c r="J652" i="2"/>
  <c r="J102" i="3"/>
  <c r="BK224" i="4"/>
  <c r="BK372" i="4"/>
  <c r="BK234" i="4"/>
  <c r="J125" i="4"/>
  <c r="J138" i="4"/>
  <c r="BK165" i="4"/>
  <c r="J265" i="4"/>
  <c r="J121" i="6"/>
  <c r="J1051" i="2"/>
  <c r="BK502" i="2"/>
  <c r="J1169" i="2"/>
  <c r="BK446" i="2"/>
  <c r="J551" i="2"/>
  <c r="J1229" i="2"/>
  <c r="BK506" i="2"/>
  <c r="J702" i="2"/>
  <c r="J720" i="2"/>
  <c r="BK1233" i="2"/>
  <c r="BK232" i="2"/>
  <c r="J1009" i="2"/>
  <c r="BK1189" i="2"/>
  <c r="BK1331" i="2"/>
  <c r="J706" i="2"/>
  <c r="J103" i="3"/>
  <c r="J188" i="4"/>
  <c r="J231" i="4"/>
  <c r="BK340" i="4"/>
  <c r="J219" i="4"/>
  <c r="J358" i="4"/>
  <c r="BK122" i="4"/>
  <c r="BK97" i="4"/>
  <c r="BK126" i="5"/>
  <c r="J122" i="6"/>
  <c r="BK424" i="2"/>
  <c r="BK557" i="2"/>
  <c r="J202" i="2"/>
  <c r="J392" i="2"/>
  <c r="BK1229" i="2"/>
  <c r="BK1399" i="2"/>
  <c r="J86" i="6"/>
  <c r="J228" i="2"/>
  <c r="J987" i="2"/>
  <c r="J1311" i="2"/>
  <c r="BK1277" i="2"/>
  <c r="BK412" i="2"/>
  <c r="BK336" i="2"/>
  <c r="J470" i="2"/>
  <c r="BK98" i="3"/>
  <c r="J251" i="4"/>
  <c r="BK108" i="4"/>
  <c r="J259" i="4"/>
  <c r="J293" i="4"/>
  <c r="BK206" i="4"/>
  <c r="BK381" i="4"/>
  <c r="J333" i="4"/>
  <c r="BK82" i="6"/>
  <c r="J565" i="2"/>
  <c r="BK724" i="2"/>
  <c r="BK1177" i="2"/>
  <c r="J1265" i="2"/>
  <c r="BK382" i="2"/>
  <c r="BK150" i="2"/>
  <c r="J966" i="2"/>
  <c r="J1093" i="2"/>
  <c r="J1381" i="2"/>
  <c r="J322" i="2"/>
  <c r="BK764" i="2"/>
  <c r="J1367" i="2"/>
  <c r="BK130" i="2"/>
  <c r="J274" i="4"/>
  <c r="BK320" i="4"/>
  <c r="J186" i="4"/>
  <c r="BK190" i="4"/>
  <c r="BK379" i="4"/>
  <c r="BK116" i="4"/>
  <c r="BK105" i="4"/>
  <c r="J120" i="5"/>
  <c r="J868" i="2"/>
  <c r="J969" i="2"/>
  <c r="J991" i="2"/>
  <c r="J284" i="2"/>
  <c r="BK760" i="2"/>
  <c r="BK1201" i="2"/>
  <c r="BK440" i="2"/>
  <c r="BK1423" i="2"/>
  <c r="BK120" i="2"/>
  <c r="BK1055" i="2"/>
  <c r="BK542" i="2"/>
  <c r="BK784" i="2"/>
  <c r="J1037" i="2"/>
  <c r="BK500" i="2"/>
  <c r="J1327" i="2"/>
  <c r="BK410" i="2"/>
  <c r="BK112" i="3"/>
  <c r="BK330" i="4"/>
  <c r="BK352" i="4"/>
  <c r="BK246" i="4"/>
  <c r="BK371" i="4"/>
  <c r="BK132" i="4"/>
  <c r="J97" i="4"/>
  <c r="J373" i="4"/>
  <c r="J233" i="4"/>
  <c r="J110" i="5"/>
  <c r="J1145" i="2"/>
  <c r="BK1257" i="2"/>
  <c r="J1181" i="2"/>
  <c r="J334" i="2"/>
  <c r="BK522" i="2"/>
  <c r="J1053" i="2"/>
  <c r="BK218" i="2"/>
  <c r="BK995" i="2"/>
  <c r="J444" i="2"/>
  <c r="J1069" i="2"/>
  <c r="BK1347" i="2"/>
  <c r="J700" i="2"/>
  <c r="J99" i="3"/>
  <c r="J144" i="4"/>
  <c r="J209" i="4"/>
  <c r="BK267" i="4"/>
  <c r="BK291" i="4"/>
  <c r="BK342" i="4"/>
  <c r="J128" i="4"/>
  <c r="J269" i="4"/>
  <c r="J130" i="4"/>
  <c r="BK108" i="5"/>
  <c r="J1241" i="2"/>
  <c r="J464" i="2"/>
  <c r="J784" i="2"/>
  <c r="BK190" i="2"/>
  <c r="J583" i="2"/>
  <c r="J1193" i="2"/>
  <c r="BK416" i="2"/>
  <c r="BK601" i="2"/>
  <c r="BK1335" i="2"/>
  <c r="J118" i="6"/>
  <c r="BK1251" i="2"/>
  <c r="BK516" i="2"/>
  <c r="BK804" i="2"/>
  <c r="BK864" i="2"/>
  <c r="BK1103" i="2"/>
  <c r="BK1107" i="2"/>
  <c r="J308" i="2"/>
  <c r="J1129" i="2"/>
  <c r="J1291" i="2"/>
  <c r="BK599" i="2"/>
  <c r="J1319" i="2"/>
  <c r="J476" i="2"/>
  <c r="BK1291" i="2"/>
  <c r="BK105" i="3"/>
  <c r="J114" i="3"/>
  <c r="J212" i="4"/>
  <c r="J187" i="4"/>
  <c r="BK282" i="4"/>
  <c r="BK231" i="4"/>
  <c r="J189" i="4"/>
  <c r="BK140" i="4"/>
  <c r="BK80" i="4"/>
  <c r="BK98" i="5"/>
  <c r="BK364" i="2"/>
  <c r="BK597" i="2"/>
  <c r="BK228" i="2"/>
  <c r="BK496" i="2"/>
  <c r="J526" i="2"/>
  <c r="BK1179" i="2"/>
  <c r="J587" i="2"/>
  <c r="BK514" i="2"/>
  <c r="BK1367" i="2"/>
  <c r="J406" i="2"/>
  <c r="BK1173" i="2"/>
  <c r="BK302" i="2"/>
  <c r="BK242" i="2"/>
  <c r="BK674" i="2"/>
  <c r="J552" i="2"/>
  <c r="J90" i="3"/>
  <c r="BK369" i="4"/>
  <c r="J344" i="4"/>
  <c r="BK266" i="4"/>
  <c r="J150" i="4"/>
  <c r="BK273" i="4"/>
  <c r="BK269" i="4"/>
  <c r="BK314" i="4"/>
  <c r="J134" i="4"/>
  <c r="BK110" i="5"/>
  <c r="J1185" i="2"/>
  <c r="J462" i="2"/>
  <c r="J575" i="2"/>
  <c r="J514" i="2"/>
  <c r="BK1187" i="2"/>
  <c r="BK260" i="2"/>
  <c r="BK470" i="2"/>
  <c r="J886" i="2"/>
  <c r="BK250" i="2"/>
  <c r="BK603" i="2"/>
  <c r="J1167" i="2"/>
  <c r="J238" i="2"/>
  <c r="BK856" i="2"/>
  <c r="BK932" i="2"/>
  <c r="BK1001" i="2"/>
  <c r="J1147" i="2"/>
  <c r="BK692" i="2"/>
  <c r="BK99" i="3"/>
  <c r="BK241" i="4"/>
  <c r="J262" i="4"/>
  <c r="BK360" i="4"/>
  <c r="J290" i="4"/>
  <c r="J303" i="4"/>
  <c r="J225" i="4"/>
  <c r="J322" i="4"/>
  <c r="BK121" i="6"/>
  <c r="BK587" i="2"/>
  <c r="BK914" i="2"/>
  <c r="BK474" i="2"/>
  <c r="BK144" i="2"/>
  <c r="J164" i="2"/>
  <c r="J1433" i="2"/>
  <c r="BK593" i="2"/>
  <c r="BK1351" i="2"/>
  <c r="BK774" i="2"/>
  <c r="J1251" i="2"/>
  <c r="BK408" i="2"/>
  <c r="J1363" i="2"/>
  <c r="J704" i="2"/>
  <c r="J374" i="2"/>
  <c r="BK118" i="3"/>
  <c r="BK95" i="3"/>
  <c r="J152" i="4"/>
  <c r="J129" i="4"/>
  <c r="BK107" i="4"/>
  <c r="J241" i="4"/>
  <c r="BK349" i="4"/>
  <c r="J206" i="4"/>
  <c r="J256" i="4"/>
  <c r="J379" i="4"/>
  <c r="J323" i="4"/>
  <c r="J194" i="4"/>
  <c r="J86" i="5"/>
  <c r="BK86" i="6"/>
  <c r="BK802" i="2"/>
  <c r="BK1121" i="2"/>
  <c r="BK180" i="2"/>
  <c r="J398" i="2"/>
  <c r="J1309" i="2"/>
  <c r="BK1381" i="2"/>
  <c r="BK384" i="2"/>
  <c r="BK1077" i="2"/>
  <c r="J410" i="2"/>
  <c r="BK324" i="4"/>
  <c r="BK119" i="4"/>
  <c r="BK101" i="4"/>
  <c r="BK265" i="4"/>
  <c r="BK313" i="4"/>
  <c r="J92" i="4"/>
  <c r="BK852" i="2"/>
  <c r="BK981" i="2"/>
  <c r="BK1061" i="2"/>
  <c r="BK390" i="2"/>
  <c r="J822" i="2"/>
  <c r="J1203" i="2"/>
  <c r="BK202" i="2"/>
  <c r="J362" i="2"/>
  <c r="J649" i="2"/>
  <c r="BK1361" i="2"/>
  <c r="BK284" i="2"/>
  <c r="BK1063" i="2"/>
  <c r="BK286" i="2"/>
  <c r="BK480" i="2"/>
  <c r="BK486" i="2"/>
  <c r="BK1289" i="2"/>
  <c r="BK244" i="2"/>
  <c r="J112" i="3"/>
  <c r="J202" i="4"/>
  <c r="J101" i="4"/>
  <c r="J192" i="4"/>
  <c r="J151" i="4"/>
  <c r="BK378" i="4"/>
  <c r="J200" i="4"/>
  <c r="J279" i="4"/>
  <c r="BK94" i="5"/>
  <c r="J1215" i="2"/>
  <c r="J1135" i="2"/>
  <c r="BK1247" i="2"/>
  <c r="J848" i="2"/>
  <c r="BK1375" i="2"/>
  <c r="J930" i="2"/>
  <c r="BK1127" i="2"/>
  <c r="BK438" i="2"/>
  <c r="BK716" i="2"/>
  <c r="BK631" i="2"/>
  <c r="J698" i="2"/>
  <c r="J358" i="2"/>
  <c r="BK585" i="2"/>
  <c r="J1387" i="2"/>
  <c r="BK238" i="2"/>
  <c r="J569" i="2"/>
  <c r="BK1013" i="2"/>
  <c r="J1379" i="2"/>
  <c r="BK96" i="3"/>
  <c r="BK358" i="4"/>
  <c r="J300" i="4"/>
  <c r="BK226" i="4"/>
  <c r="J335" i="4"/>
  <c r="J295" i="4"/>
  <c r="J280" i="4"/>
  <c r="BK139" i="4"/>
  <c r="J230" i="4"/>
  <c r="BK109" i="6"/>
  <c r="BK720" i="2"/>
  <c r="J910" i="2"/>
  <c r="J776" i="2"/>
  <c r="J912" i="2"/>
  <c r="BK1263" i="2"/>
  <c r="BK370" i="2"/>
  <c r="J1115" i="2"/>
  <c r="J1029" i="2"/>
  <c r="BK1261" i="2"/>
  <c r="J522" i="2"/>
  <c r="J316" i="2"/>
  <c r="BK708" i="2"/>
  <c r="BK86" i="3"/>
  <c r="BK283" i="4"/>
  <c r="J166" i="4"/>
  <c r="J163" i="4"/>
  <c r="J253" i="4"/>
  <c r="BK329" i="4"/>
  <c r="J288" i="4"/>
  <c r="BK124" i="5"/>
  <c r="J136" i="2"/>
  <c r="BK555" i="2"/>
  <c r="J647" i="2"/>
  <c r="BK1219" i="2"/>
  <c r="J204" i="2"/>
  <c r="BK352" i="2"/>
  <c r="BK605" i="2"/>
  <c r="BK490" i="2"/>
  <c r="BK1057" i="2"/>
  <c r="BK1395" i="2"/>
  <c r="J728" i="2"/>
  <c r="J1375" i="2"/>
  <c r="BK712" i="2"/>
  <c r="J1383" i="2"/>
  <c r="J84" i="2"/>
  <c r="J593" i="2"/>
  <c r="BK107" i="3"/>
  <c r="J204" i="4"/>
  <c r="BK112" i="4"/>
  <c r="J325" i="4"/>
  <c r="BK317" i="4"/>
  <c r="BK103" i="4"/>
  <c r="BK310" i="4"/>
  <c r="J102" i="4"/>
  <c r="BK100" i="5"/>
  <c r="J87" i="6"/>
  <c r="BK690" i="2"/>
  <c r="J1015" i="2"/>
  <c r="BK1207" i="2"/>
  <c r="J140" i="2"/>
  <c r="J597" i="2"/>
  <c r="BK1097" i="2"/>
  <c r="BK577" i="2"/>
  <c r="BK1101" i="2"/>
  <c r="BK1329" i="2"/>
  <c r="BK643" i="2"/>
  <c r="J589" i="2"/>
  <c r="BK104" i="3"/>
  <c r="BK278" i="4"/>
  <c r="J229" i="4"/>
  <c r="J334" i="4"/>
  <c r="J123" i="4"/>
  <c r="J268" i="4"/>
  <c r="BK374" i="4"/>
  <c r="BK115" i="4"/>
  <c r="BK301" i="4"/>
  <c r="J82" i="6"/>
  <c r="J1003" i="2"/>
  <c r="BK1037" i="2"/>
  <c r="BK224" i="2"/>
  <c r="J1143" i="2"/>
  <c r="J571" i="2"/>
  <c r="J1109" i="2"/>
  <c r="BK418" i="2"/>
  <c r="J1133" i="2"/>
  <c r="J178" i="2"/>
  <c r="BK113" i="6"/>
  <c r="BK1007" i="2"/>
  <c r="J804" i="2"/>
  <c r="BK876" i="2"/>
  <c r="BK298" i="2"/>
  <c r="BK498" i="2"/>
  <c r="BK938" i="2"/>
  <c r="BK800" i="2"/>
  <c r="J1373" i="2"/>
  <c r="J946" i="2"/>
  <c r="BK1411" i="2"/>
  <c r="BK1419" i="2"/>
  <c r="BK832" i="2"/>
  <c r="BK406" i="2"/>
  <c r="J113" i="3"/>
  <c r="J296" i="4"/>
  <c r="BK155" i="4"/>
  <c r="BK111" i="4"/>
  <c r="BK212" i="4"/>
  <c r="J267" i="4"/>
  <c r="BK1369" i="2"/>
  <c r="J962" i="2"/>
  <c r="BK1353" i="2"/>
  <c r="BK520" i="2"/>
  <c r="BK607" i="2"/>
  <c r="J1201" i="2"/>
  <c r="J567" i="2"/>
  <c r="J117" i="3"/>
  <c r="BK368" i="4"/>
  <c r="BK348" i="4"/>
  <c r="J185" i="4"/>
  <c r="J318" i="4"/>
  <c r="BK251" i="4"/>
  <c r="J374" i="4"/>
  <c r="BK84" i="5"/>
  <c r="BK472" i="2"/>
  <c r="BK902" i="2"/>
  <c r="BK1031" i="2"/>
  <c r="BK152" i="2"/>
  <c r="J950" i="2"/>
  <c r="BK1151" i="2"/>
  <c r="J268" i="2"/>
  <c r="J252" i="2"/>
  <c r="J780" i="2"/>
  <c r="BK1133" i="2"/>
  <c r="J310" i="2"/>
  <c r="BK1297" i="2"/>
  <c r="J270" i="2"/>
  <c r="BK680" i="2"/>
  <c r="J1111" i="2"/>
  <c r="J995" i="2"/>
  <c r="BK442" i="2"/>
  <c r="J111" i="3"/>
  <c r="BK157" i="4"/>
  <c r="BK154" i="4"/>
  <c r="BK160" i="4"/>
  <c r="BK296" i="4"/>
  <c r="BK362" i="4"/>
  <c r="J247" i="4"/>
  <c r="J330" i="4"/>
  <c r="BK1035" i="2"/>
  <c r="BK430" i="2"/>
  <c r="BK170" i="2"/>
  <c r="J690" i="2"/>
  <c r="BK1403" i="2"/>
  <c r="J536" i="2"/>
  <c r="J1371" i="2"/>
  <c r="BK1021" i="2"/>
  <c r="J1347" i="2"/>
  <c r="BK354" i="2"/>
  <c r="BK1139" i="2"/>
  <c r="BK88" i="2"/>
  <c r="BK583" i="2"/>
  <c r="BK101" i="3"/>
  <c r="J131" i="4"/>
  <c r="J168" i="4"/>
  <c r="J103" i="4"/>
  <c r="BK113" i="4"/>
  <c r="BK264" i="4"/>
  <c r="BK311" i="4"/>
  <c r="J149" i="4"/>
  <c r="BK808" i="2"/>
  <c r="BK1017" i="2"/>
  <c r="BK906" i="2"/>
  <c r="BK1435" i="2"/>
  <c r="J672" i="2"/>
  <c r="BK166" i="2"/>
  <c r="J1267" i="2"/>
  <c r="BK1143" i="2"/>
  <c r="BK504" i="2"/>
  <c r="J242" i="2"/>
  <c r="J1321" i="2"/>
  <c r="J282" i="2"/>
  <c r="BK738" i="2"/>
  <c r="BK146" i="2"/>
  <c r="BK197" i="4"/>
  <c r="BK351" i="4"/>
  <c r="J308" i="4"/>
  <c r="BK210" i="4"/>
  <c r="J382" i="4"/>
  <c r="BK214" i="4"/>
  <c r="BK129" i="4"/>
  <c r="J90" i="5"/>
  <c r="BK806" i="2"/>
  <c r="J778" i="2"/>
  <c r="BK571" i="2"/>
  <c r="J166" i="2"/>
  <c r="J304" i="2"/>
  <c r="J424" i="2"/>
  <c r="J1357" i="2"/>
  <c r="BK304" i="2"/>
  <c r="BK308" i="2"/>
  <c r="J818" i="2"/>
  <c r="J1191" i="2"/>
  <c r="J1325" i="2"/>
  <c r="BK526" i="2"/>
  <c r="BK109" i="3"/>
  <c r="BK172" i="4"/>
  <c r="BK293" i="4"/>
  <c r="J104" i="4"/>
  <c r="J193" i="4"/>
  <c r="J315" i="4"/>
  <c r="BK120" i="5"/>
  <c r="BK1033" i="2"/>
  <c r="J436" i="2"/>
  <c r="BK96" i="2"/>
  <c r="J156" i="2"/>
  <c r="J378" i="2"/>
  <c r="BK468" i="2"/>
  <c r="BK666" i="2"/>
  <c r="BK1137" i="2"/>
  <c r="J1395" i="2"/>
  <c r="BK954" i="2"/>
  <c r="BK220" i="2"/>
  <c r="J832" i="2"/>
  <c r="J906" i="2"/>
  <c r="BK252" i="2"/>
  <c r="BK122" i="2"/>
  <c r="BK186" i="2"/>
  <c r="J86" i="3"/>
  <c r="J126" i="4"/>
  <c r="BK232" i="4"/>
  <c r="J215" i="4"/>
  <c r="BK259" i="4"/>
  <c r="BK142" i="4"/>
  <c r="BK99" i="4"/>
  <c r="BK89" i="6"/>
  <c r="BK828" i="2"/>
  <c r="J760" i="2"/>
  <c r="BK916" i="2"/>
  <c r="J888" i="2"/>
  <c r="J1127" i="2"/>
  <c r="BK1015" i="2"/>
  <c r="J184" i="2"/>
  <c r="J110" i="4"/>
  <c r="BK87" i="4"/>
  <c r="J179" i="4"/>
  <c r="J255" i="4"/>
  <c r="BK253" i="4"/>
  <c r="BK130" i="5"/>
  <c r="BK85" i="6"/>
  <c r="J506" i="2"/>
  <c r="J250" i="2"/>
  <c r="J629" i="2"/>
  <c r="J380" i="2"/>
  <c r="J86" i="2"/>
  <c r="J272" i="2"/>
  <c r="J158" i="2"/>
  <c r="J1007" i="2"/>
  <c r="BK1217" i="2"/>
  <c r="J1211" i="2"/>
  <c r="BK434" i="2"/>
  <c r="BK1255" i="2"/>
  <c r="J1155" i="2"/>
  <c r="BK1043" i="2"/>
  <c r="J1245" i="2"/>
  <c r="J150" i="2"/>
  <c r="J108" i="2"/>
  <c r="J914" i="2"/>
  <c r="BK1383" i="2"/>
  <c r="J544" i="2"/>
  <c r="BK676" i="2"/>
  <c r="BK1243" i="2"/>
  <c r="J852" i="2"/>
  <c r="J115" i="3"/>
  <c r="J122" i="4"/>
  <c r="J117" i="4"/>
  <c r="BK152" i="4"/>
  <c r="J336" i="4"/>
  <c r="BK281" i="4"/>
  <c r="J173" i="4"/>
  <c r="J108" i="5"/>
  <c r="BK966" i="2"/>
  <c r="BK975" i="2"/>
  <c r="J1259" i="2"/>
  <c r="J404" i="2"/>
  <c r="BK386" i="2"/>
  <c r="BK967" i="2"/>
  <c r="J1047" i="2"/>
  <c r="BK154" i="2"/>
  <c r="BK944" i="2"/>
  <c r="BK1429" i="2"/>
  <c r="J1027" i="2"/>
  <c r="J1393" i="2"/>
  <c r="J442" i="2"/>
  <c r="BK629" i="2"/>
  <c r="BK378" i="2"/>
  <c r="J110" i="3"/>
  <c r="BK198" i="4"/>
  <c r="J147" i="4"/>
  <c r="J276" i="4"/>
  <c r="J85" i="4"/>
  <c r="BK200" i="4"/>
  <c r="BK363" i="4"/>
  <c r="J226" i="4"/>
  <c r="BK280" i="4"/>
  <c r="J128" i="5"/>
  <c r="J1281" i="2"/>
  <c r="J579" i="2"/>
  <c r="BK668" i="2"/>
  <c r="BK589" i="2"/>
  <c r="BK872" i="2"/>
  <c r="J188" i="2"/>
  <c r="BK294" i="2"/>
  <c r="BK664" i="2"/>
  <c r="J1019" i="2"/>
  <c r="BK1377" i="2"/>
  <c r="BK1391" i="2"/>
  <c r="BK432" i="2"/>
  <c r="J1205" i="2"/>
  <c r="J1137" i="2"/>
  <c r="BK1397" i="2"/>
  <c r="BK544" i="2"/>
  <c r="BK108" i="3"/>
  <c r="J143" i="4"/>
  <c r="BK159" i="4"/>
  <c r="BK220" i="4"/>
  <c r="J239" i="4"/>
  <c r="BK341" i="4"/>
  <c r="BK389" i="4"/>
  <c r="BK162" i="4"/>
  <c r="J381" i="4"/>
  <c r="BK181" i="4"/>
  <c r="J103" i="6"/>
  <c r="J496" i="2"/>
  <c r="J1219" i="2"/>
  <c r="BK1079" i="2"/>
  <c r="J788" i="2"/>
  <c r="J1313" i="2"/>
  <c r="BK212" i="2"/>
  <c r="J1065" i="2"/>
  <c r="BK548" i="2"/>
  <c r="BK732" i="2"/>
  <c r="J1175" i="2"/>
  <c r="BK119" i="3"/>
  <c r="J299" i="4"/>
  <c r="BK96" i="4"/>
  <c r="BK225" i="4"/>
  <c r="BK203" i="4"/>
  <c r="J386" i="4"/>
  <c r="BK263" i="4"/>
  <c r="BK122" i="5"/>
  <c r="J302" i="2"/>
  <c r="J870" i="2"/>
  <c r="J1055" i="2"/>
  <c r="J248" i="2"/>
  <c r="BK842" i="2"/>
  <c r="J252" i="4"/>
  <c r="BK258" i="4"/>
  <c r="BK383" i="4"/>
  <c r="J106" i="4"/>
  <c r="BK1231" i="2"/>
  <c r="J96" i="2"/>
  <c r="J234" i="2"/>
  <c r="BK952" i="2"/>
  <c r="BK1221" i="2"/>
  <c r="BK196" i="2"/>
  <c r="BK350" i="2"/>
  <c r="BK688" i="2"/>
  <c r="BK846" i="2"/>
  <c r="BK1267" i="2"/>
  <c r="BK210" i="2"/>
  <c r="BK650" i="2"/>
  <c r="J440" i="2"/>
  <c r="BK358" i="2"/>
  <c r="J904" i="2"/>
  <c r="J97" i="3"/>
  <c r="J326" i="4"/>
  <c r="J316" i="4"/>
  <c r="BK343" i="4"/>
  <c r="BK254" i="4"/>
  <c r="BK201" i="4"/>
  <c r="BK112" i="5"/>
  <c r="J107" i="6"/>
  <c r="BK660" i="2"/>
  <c r="J368" i="2"/>
  <c r="BK1421" i="2"/>
  <c r="BK134" i="2"/>
  <c r="J115" i="6"/>
  <c r="BK742" i="2"/>
  <c r="BK838" i="2"/>
  <c r="J985" i="2"/>
  <c r="J631" i="2"/>
  <c r="BK1129" i="2"/>
  <c r="J474" i="2"/>
  <c r="BK328" i="2"/>
  <c r="J1305" i="2"/>
  <c r="BK822" i="2"/>
  <c r="BK782" i="2"/>
  <c r="J1299" i="2"/>
  <c r="BK158" i="4"/>
  <c r="BK171" i="4"/>
  <c r="J342" i="4"/>
  <c r="J205" i="4"/>
  <c r="BK109" i="4"/>
  <c r="BK175" i="4"/>
  <c r="J331" i="4"/>
  <c r="J126" i="5"/>
  <c r="J874" i="2"/>
  <c r="J144" i="2"/>
  <c r="BK652" i="2"/>
  <c r="BK306" i="2"/>
  <c r="BK200" i="2"/>
  <c r="BK131" i="4"/>
  <c r="BK120" i="4"/>
  <c r="J248" i="4"/>
  <c r="BK319" i="4"/>
  <c r="BK87" i="6"/>
  <c r="J802" i="2"/>
  <c r="J774" i="2"/>
  <c r="BK388" i="2"/>
  <c r="BK936" i="2"/>
  <c r="BK1111" i="2"/>
  <c r="J230" i="2"/>
  <c r="BK290" i="2"/>
  <c r="BK1433" i="2"/>
  <c r="J1421" i="2"/>
  <c r="BK900" i="2"/>
  <c r="J1287" i="2"/>
  <c r="BK540" i="2"/>
  <c r="J1121" i="2"/>
  <c r="BK647" i="2"/>
  <c r="J1117" i="2"/>
  <c r="BK536" i="2"/>
  <c r="J105" i="3"/>
  <c r="J94" i="3"/>
  <c r="J362" i="4"/>
  <c r="J156" i="4"/>
  <c r="J275" i="4"/>
  <c r="J82" i="4"/>
  <c r="J140" i="4"/>
  <c r="BK385" i="4"/>
  <c r="BK345" i="4"/>
  <c r="J257" i="4"/>
  <c r="J116" i="5"/>
  <c r="J101" i="6"/>
  <c r="J1011" i="2"/>
  <c r="J338" i="2"/>
  <c r="BK870" i="2"/>
  <c r="J979" i="2"/>
  <c r="J936" i="2"/>
  <c r="J180" i="2"/>
  <c r="BK623" i="2"/>
  <c r="BK1215" i="2"/>
  <c r="J528" i="2"/>
  <c r="BK1141" i="2"/>
  <c r="BK160" i="2"/>
  <c r="BK958" i="2"/>
  <c r="BK140" i="2"/>
  <c r="BK88" i="3"/>
  <c r="J304" i="4"/>
  <c r="BK276" i="4"/>
  <c r="BK208" i="4"/>
  <c r="BK191" i="4"/>
  <c r="J190" i="4"/>
  <c r="J324" i="4"/>
  <c r="J227" i="4"/>
  <c r="J84" i="4"/>
  <c r="J132" i="5"/>
  <c r="J686" i="2"/>
  <c r="J942" i="2"/>
  <c r="J613" i="2"/>
  <c r="BK964" i="2"/>
  <c r="BK400" i="2"/>
  <c r="BK736" i="2"/>
  <c r="BK858" i="2"/>
  <c r="J981" i="2"/>
  <c r="J468" i="2"/>
  <c r="BK1283" i="2"/>
  <c r="J360" i="2"/>
  <c r="J97" i="6"/>
  <c r="BK484" i="2"/>
  <c r="J585" i="2"/>
  <c r="BK552" i="2"/>
  <c r="J607" i="2"/>
  <c r="J1161" i="2"/>
  <c r="J336" i="2"/>
  <c r="J816" i="2"/>
  <c r="J952" i="2"/>
  <c r="BK1409" i="2"/>
  <c r="J726" i="2"/>
  <c r="J196" i="2"/>
  <c r="BK942" i="2"/>
  <c r="BK940" i="2"/>
  <c r="J154" i="2"/>
  <c r="BK989" i="2"/>
  <c r="BK609" i="2"/>
  <c r="BK188" i="2"/>
  <c r="J369" i="4"/>
  <c r="J146" i="4"/>
  <c r="J91" i="4"/>
  <c r="J370" i="4"/>
  <c r="J196" i="4"/>
  <c r="J174" i="4"/>
  <c r="J211" i="4"/>
  <c r="BK202" i="4"/>
  <c r="J95" i="6"/>
  <c r="T81" i="5" l="1"/>
  <c r="T80" i="5" s="1"/>
  <c r="T83" i="2"/>
  <c r="T82" i="2" s="1"/>
  <c r="T81" i="2" s="1"/>
  <c r="BK79" i="4"/>
  <c r="J79" i="4" s="1"/>
  <c r="BK83" i="2"/>
  <c r="BK82" i="2" s="1"/>
  <c r="J82" i="2" s="1"/>
  <c r="J60" i="2" s="1"/>
  <c r="T79" i="4"/>
  <c r="T81" i="3"/>
  <c r="T80" i="3" s="1"/>
  <c r="R81" i="3"/>
  <c r="R80" i="3" s="1"/>
  <c r="P81" i="3"/>
  <c r="P80" i="3"/>
  <c r="AU56" i="1" s="1"/>
  <c r="BK81" i="5"/>
  <c r="BK80" i="5" s="1"/>
  <c r="J80" i="5" s="1"/>
  <c r="R83" i="2"/>
  <c r="R82" i="2" s="1"/>
  <c r="R81" i="2" s="1"/>
  <c r="R79" i="4"/>
  <c r="BK81" i="6"/>
  <c r="J81" i="6"/>
  <c r="J60" i="6" s="1"/>
  <c r="P79" i="4"/>
  <c r="AU57" i="1"/>
  <c r="P83" i="2"/>
  <c r="P82" i="2" s="1"/>
  <c r="P81" i="2" s="1"/>
  <c r="AU55" i="1" s="1"/>
  <c r="P81" i="6"/>
  <c r="P80" i="6" s="1"/>
  <c r="AU59" i="1" s="1"/>
  <c r="BK81" i="3"/>
  <c r="J81" i="3" s="1"/>
  <c r="J60" i="3" s="1"/>
  <c r="R81" i="5"/>
  <c r="R80" i="5" s="1"/>
  <c r="R81" i="6"/>
  <c r="R80" i="6" s="1"/>
  <c r="P81" i="5"/>
  <c r="P80" i="5"/>
  <c r="AU58" i="1" s="1"/>
  <c r="T81" i="6"/>
  <c r="T80" i="6"/>
  <c r="J52" i="6"/>
  <c r="BE101" i="6"/>
  <c r="BE117" i="6"/>
  <c r="F55" i="6"/>
  <c r="J77" i="6"/>
  <c r="BE116" i="6"/>
  <c r="BE82" i="6"/>
  <c r="BE122" i="6"/>
  <c r="J81" i="5"/>
  <c r="J60" i="5" s="1"/>
  <c r="J54" i="6"/>
  <c r="BE93" i="6"/>
  <c r="BE97" i="6"/>
  <c r="BE105" i="6"/>
  <c r="BE107" i="6"/>
  <c r="BE113" i="6"/>
  <c r="F54" i="6"/>
  <c r="BE114" i="6"/>
  <c r="BE115" i="6"/>
  <c r="BE84" i="6"/>
  <c r="BE86" i="6"/>
  <c r="BE109" i="6"/>
  <c r="BE120" i="6"/>
  <c r="E48" i="6"/>
  <c r="BE87" i="6"/>
  <c r="BE91" i="6"/>
  <c r="BE95" i="6"/>
  <c r="BE99" i="6"/>
  <c r="BE103" i="6"/>
  <c r="BE118" i="6"/>
  <c r="BE121" i="6"/>
  <c r="BE89" i="6"/>
  <c r="BE111" i="6"/>
  <c r="BE85" i="6"/>
  <c r="E48" i="5"/>
  <c r="J55" i="5"/>
  <c r="BE86" i="5"/>
  <c r="BE82" i="5"/>
  <c r="BE124" i="5"/>
  <c r="BE128" i="5"/>
  <c r="BE94" i="5"/>
  <c r="BE100" i="5"/>
  <c r="BE104" i="5"/>
  <c r="BE118" i="5"/>
  <c r="BE122" i="5"/>
  <c r="BE132" i="5"/>
  <c r="F77" i="5"/>
  <c r="BE96" i="5"/>
  <c r="BE106" i="5"/>
  <c r="BE130" i="5"/>
  <c r="BE110" i="5"/>
  <c r="BE90" i="5"/>
  <c r="BE92" i="5"/>
  <c r="BE98" i="5"/>
  <c r="BE120" i="5"/>
  <c r="BE84" i="5"/>
  <c r="BE88" i="5"/>
  <c r="BE114" i="5"/>
  <c r="J74" i="5"/>
  <c r="BE102" i="5"/>
  <c r="J54" i="5"/>
  <c r="F76" i="5"/>
  <c r="BE108" i="5"/>
  <c r="BE112" i="5"/>
  <c r="BE126" i="5"/>
  <c r="BE116" i="5"/>
  <c r="J55" i="4"/>
  <c r="BE83" i="4"/>
  <c r="BE85" i="4"/>
  <c r="BE90" i="4"/>
  <c r="BE101" i="4"/>
  <c r="BE172" i="4"/>
  <c r="BE177" i="4"/>
  <c r="BE182" i="4"/>
  <c r="BE225" i="4"/>
  <c r="BE227" i="4"/>
  <c r="BE242" i="4"/>
  <c r="BE246" i="4"/>
  <c r="BE248" i="4"/>
  <c r="BE249" i="4"/>
  <c r="BE252" i="4"/>
  <c r="BE255" i="4"/>
  <c r="BE266" i="4"/>
  <c r="BE272" i="4"/>
  <c r="BE281" i="4"/>
  <c r="BE290" i="4"/>
  <c r="BE305" i="4"/>
  <c r="BE328" i="4"/>
  <c r="BE331" i="4"/>
  <c r="BE335" i="4"/>
  <c r="BE347" i="4"/>
  <c r="BE350" i="4"/>
  <c r="BE81" i="4"/>
  <c r="BE100" i="4"/>
  <c r="BE107" i="4"/>
  <c r="BE114" i="4"/>
  <c r="BE122" i="4"/>
  <c r="BE127" i="4"/>
  <c r="BE136" i="4"/>
  <c r="BE150" i="4"/>
  <c r="BE186" i="4"/>
  <c r="BE187" i="4"/>
  <c r="BE190" i="4"/>
  <c r="BE235" i="4"/>
  <c r="BE310" i="4"/>
  <c r="BE324" i="4"/>
  <c r="BE343" i="4"/>
  <c r="BE359" i="4"/>
  <c r="BE363" i="4"/>
  <c r="BE372" i="4"/>
  <c r="BE377" i="4"/>
  <c r="BE379" i="4"/>
  <c r="BE112" i="4"/>
  <c r="BE118" i="4"/>
  <c r="BE120" i="4"/>
  <c r="BE149" i="4"/>
  <c r="BE158" i="4"/>
  <c r="BE161" i="4"/>
  <c r="BE180" i="4"/>
  <c r="BE192" i="4"/>
  <c r="BE204" i="4"/>
  <c r="BE208" i="4"/>
  <c r="BE216" i="4"/>
  <c r="BE218" i="4"/>
  <c r="BE220" i="4"/>
  <c r="BE221" i="4"/>
  <c r="BE228" i="4"/>
  <c r="BE232" i="4"/>
  <c r="BE258" i="4"/>
  <c r="BE263" i="4"/>
  <c r="BE296" i="4"/>
  <c r="BE298" i="4"/>
  <c r="BE316" i="4"/>
  <c r="BE364" i="4"/>
  <c r="BE376" i="4"/>
  <c r="BE103" i="4"/>
  <c r="BE110" i="4"/>
  <c r="BE113" i="4"/>
  <c r="BE115" i="4"/>
  <c r="BE130" i="4"/>
  <c r="BE144" i="4"/>
  <c r="BE159" i="4"/>
  <c r="BE165" i="4"/>
  <c r="BE167" i="4"/>
  <c r="BE168" i="4"/>
  <c r="BE171" i="4"/>
  <c r="BE184" i="4"/>
  <c r="BE197" i="4"/>
  <c r="BE201" i="4"/>
  <c r="BE223" i="4"/>
  <c r="BE259" i="4"/>
  <c r="BE262" i="4"/>
  <c r="BE282" i="4"/>
  <c r="BE299" i="4"/>
  <c r="BE303" i="4"/>
  <c r="BE314" i="4"/>
  <c r="BE320" i="4"/>
  <c r="BE345" i="4"/>
  <c r="BE354" i="4"/>
  <c r="BE360" i="4"/>
  <c r="BE361" i="4"/>
  <c r="BE382" i="4"/>
  <c r="BE385" i="4"/>
  <c r="BE387" i="4"/>
  <c r="BE388" i="4"/>
  <c r="F76" i="4"/>
  <c r="BE84" i="4"/>
  <c r="BE147" i="4"/>
  <c r="BE152" i="4"/>
  <c r="BE163" i="4"/>
  <c r="BE175" i="4"/>
  <c r="BE209" i="4"/>
  <c r="BE211" i="4"/>
  <c r="BE244" i="4"/>
  <c r="BE260" i="4"/>
  <c r="BE277" i="4"/>
  <c r="BE283" i="4"/>
  <c r="BE293" i="4"/>
  <c r="BE342" i="4"/>
  <c r="BE366" i="4"/>
  <c r="BE373" i="4"/>
  <c r="BE378" i="4"/>
  <c r="BE380" i="4"/>
  <c r="BE381" i="4"/>
  <c r="BE383" i="4"/>
  <c r="BE384" i="4"/>
  <c r="BE386" i="4"/>
  <c r="BE389" i="4"/>
  <c r="E48" i="4"/>
  <c r="J54" i="4"/>
  <c r="BE80" i="4"/>
  <c r="BE86" i="4"/>
  <c r="BE88" i="4"/>
  <c r="BE92" i="4"/>
  <c r="BE95" i="4"/>
  <c r="BE121" i="4"/>
  <c r="BE123" i="4"/>
  <c r="BE129" i="4"/>
  <c r="BE137" i="4"/>
  <c r="BE140" i="4"/>
  <c r="BE143" i="4"/>
  <c r="BE155" i="4"/>
  <c r="BE164" i="4"/>
  <c r="BE166" i="4"/>
  <c r="BE169" i="4"/>
  <c r="BE173" i="4"/>
  <c r="BE183" i="4"/>
  <c r="BE212" i="4"/>
  <c r="BE229" i="4"/>
  <c r="BE230" i="4"/>
  <c r="BE233" i="4"/>
  <c r="BE237" i="4"/>
  <c r="BE254" i="4"/>
  <c r="BE269" i="4"/>
  <c r="BE279" i="4"/>
  <c r="BE285" i="4"/>
  <c r="BE288" i="4"/>
  <c r="BE289" i="4"/>
  <c r="BE301" i="4"/>
  <c r="BE307" i="4"/>
  <c r="BE315" i="4"/>
  <c r="BE330" i="4"/>
  <c r="BE333" i="4"/>
  <c r="BE337" i="4"/>
  <c r="BE351" i="4"/>
  <c r="BE355" i="4"/>
  <c r="BE358" i="4"/>
  <c r="J52" i="4"/>
  <c r="BE91" i="4"/>
  <c r="BE98" i="4"/>
  <c r="BE116" i="4"/>
  <c r="BE138" i="4"/>
  <c r="BE145" i="4"/>
  <c r="BE162" i="4"/>
  <c r="BE174" i="4"/>
  <c r="BE176" i="4"/>
  <c r="BE181" i="4"/>
  <c r="BE222" i="4"/>
  <c r="BE236" i="4"/>
  <c r="BE250" i="4"/>
  <c r="BE253" i="4"/>
  <c r="BE264" i="4"/>
  <c r="BE274" i="4"/>
  <c r="BE275" i="4"/>
  <c r="BE297" i="4"/>
  <c r="BE306" i="4"/>
  <c r="BE311" i="4"/>
  <c r="BE317" i="4"/>
  <c r="BE319" i="4"/>
  <c r="BE321" i="4"/>
  <c r="BE322" i="4"/>
  <c r="BE327" i="4"/>
  <c r="BE336" i="4"/>
  <c r="BE368" i="4"/>
  <c r="BE370" i="4"/>
  <c r="BE89" i="4"/>
  <c r="BE94" i="4"/>
  <c r="BE109" i="4"/>
  <c r="BE148" i="4"/>
  <c r="BE153" i="4"/>
  <c r="BE195" i="4"/>
  <c r="BE203" i="4"/>
  <c r="BE210" i="4"/>
  <c r="BE213" i="4"/>
  <c r="BE217" i="4"/>
  <c r="BE226" i="4"/>
  <c r="BE238" i="4"/>
  <c r="BE241" i="4"/>
  <c r="BE247" i="4"/>
  <c r="BE261" i="4"/>
  <c r="BE267" i="4"/>
  <c r="BE271" i="4"/>
  <c r="BE273" i="4"/>
  <c r="BE278" i="4"/>
  <c r="BE280" i="4"/>
  <c r="BE292" i="4"/>
  <c r="BE304" i="4"/>
  <c r="BE312" i="4"/>
  <c r="BE334" i="4"/>
  <c r="BE344" i="4"/>
  <c r="BE348" i="4"/>
  <c r="BE356" i="4"/>
  <c r="BE362" i="4"/>
  <c r="BE82" i="4"/>
  <c r="BE104" i="4"/>
  <c r="BE142" i="4"/>
  <c r="BE146" i="4"/>
  <c r="BE198" i="4"/>
  <c r="BE200" i="4"/>
  <c r="BE219" i="4"/>
  <c r="BE286" i="4"/>
  <c r="BE291" i="4"/>
  <c r="BE294" i="4"/>
  <c r="BE308" i="4"/>
  <c r="BE318" i="4"/>
  <c r="BE341" i="4"/>
  <c r="BE357" i="4"/>
  <c r="BE367" i="4"/>
  <c r="BE375" i="4"/>
  <c r="BE93" i="4"/>
  <c r="BE102" i="4"/>
  <c r="BE105" i="4"/>
  <c r="BE108" i="4"/>
  <c r="BE128" i="4"/>
  <c r="BE132" i="4"/>
  <c r="BE135" i="4"/>
  <c r="BE188" i="4"/>
  <c r="BE193" i="4"/>
  <c r="BE196" i="4"/>
  <c r="BE206" i="4"/>
  <c r="BE215" i="4"/>
  <c r="BE224" i="4"/>
  <c r="BE239" i="4"/>
  <c r="BE240" i="4"/>
  <c r="BE243" i="4"/>
  <c r="BE245" i="4"/>
  <c r="BE256" i="4"/>
  <c r="BE265" i="4"/>
  <c r="BE268" i="4"/>
  <c r="BE270" i="4"/>
  <c r="BE276" i="4"/>
  <c r="BE287" i="4"/>
  <c r="BE295" i="4"/>
  <c r="BE309" i="4"/>
  <c r="BE323" i="4"/>
  <c r="BE326" i="4"/>
  <c r="BE329" i="4"/>
  <c r="BE340" i="4"/>
  <c r="BE369" i="4"/>
  <c r="F75" i="4"/>
  <c r="BE87" i="4"/>
  <c r="BE97" i="4"/>
  <c r="BE99" i="4"/>
  <c r="BE106" i="4"/>
  <c r="BE117" i="4"/>
  <c r="BE131" i="4"/>
  <c r="BE133" i="4"/>
  <c r="BE141" i="4"/>
  <c r="BE157" i="4"/>
  <c r="BE160" i="4"/>
  <c r="BE199" i="4"/>
  <c r="BE205" i="4"/>
  <c r="BE207" i="4"/>
  <c r="BE214" i="4"/>
  <c r="BE231" i="4"/>
  <c r="BE234" i="4"/>
  <c r="BE313" i="4"/>
  <c r="BE325" i="4"/>
  <c r="BE332" i="4"/>
  <c r="BE338" i="4"/>
  <c r="BE346" i="4"/>
  <c r="BE349" i="4"/>
  <c r="BE353" i="4"/>
  <c r="BE371" i="4"/>
  <c r="BE374" i="4"/>
  <c r="BE96" i="4"/>
  <c r="BE111" i="4"/>
  <c r="BE119" i="4"/>
  <c r="BE124" i="4"/>
  <c r="BE125" i="4"/>
  <c r="BE126" i="4"/>
  <c r="BE134" i="4"/>
  <c r="BE139" i="4"/>
  <c r="BE151" i="4"/>
  <c r="BE154" i="4"/>
  <c r="BE156" i="4"/>
  <c r="BE170" i="4"/>
  <c r="BE178" i="4"/>
  <c r="BE179" i="4"/>
  <c r="BE185" i="4"/>
  <c r="BE189" i="4"/>
  <c r="BE191" i="4"/>
  <c r="BE194" i="4"/>
  <c r="BE202" i="4"/>
  <c r="BE251" i="4"/>
  <c r="BE257" i="4"/>
  <c r="BE284" i="4"/>
  <c r="BE300" i="4"/>
  <c r="BE302" i="4"/>
  <c r="BE339" i="4"/>
  <c r="BE352" i="4"/>
  <c r="BE365" i="4"/>
  <c r="BE113" i="3"/>
  <c r="F54" i="3"/>
  <c r="BE84" i="3"/>
  <c r="BE89" i="3"/>
  <c r="BE95" i="3"/>
  <c r="BE115" i="3"/>
  <c r="J77" i="3"/>
  <c r="BE88" i="3"/>
  <c r="BE100" i="3"/>
  <c r="BE106" i="3"/>
  <c r="BE108" i="3"/>
  <c r="BE119" i="3"/>
  <c r="BE85" i="3"/>
  <c r="BE90" i="3"/>
  <c r="J52" i="3"/>
  <c r="J76" i="3"/>
  <c r="BE118" i="3"/>
  <c r="BE120" i="3"/>
  <c r="BE86" i="3"/>
  <c r="BE91" i="3"/>
  <c r="BE92" i="3"/>
  <c r="BE97" i="3"/>
  <c r="BE103" i="3"/>
  <c r="BE109" i="3"/>
  <c r="BE114" i="3"/>
  <c r="E70" i="3"/>
  <c r="F77" i="3"/>
  <c r="BE83" i="3"/>
  <c r="BE112" i="3"/>
  <c r="BE99" i="3"/>
  <c r="BE82" i="3"/>
  <c r="BE87" i="3"/>
  <c r="BE98" i="3"/>
  <c r="BE107" i="3"/>
  <c r="BE94" i="3"/>
  <c r="BE101" i="3"/>
  <c r="BE93" i="3"/>
  <c r="BE96" i="3"/>
  <c r="BE102" i="3"/>
  <c r="BE105" i="3"/>
  <c r="BE110" i="3"/>
  <c r="BE116" i="3"/>
  <c r="BE117" i="3"/>
  <c r="BE104" i="3"/>
  <c r="BE111" i="3"/>
  <c r="F55" i="2"/>
  <c r="BE104" i="2"/>
  <c r="BE116" i="2"/>
  <c r="BE124" i="2"/>
  <c r="BE132" i="2"/>
  <c r="BE136" i="2"/>
  <c r="BE158" i="2"/>
  <c r="BE286" i="2"/>
  <c r="BE294" i="2"/>
  <c r="BE306" i="2"/>
  <c r="BE310" i="2"/>
  <c r="BE394" i="2"/>
  <c r="BE448" i="2"/>
  <c r="BE464" i="2"/>
  <c r="BE474" i="2"/>
  <c r="BE488" i="2"/>
  <c r="BE492" i="2"/>
  <c r="BE498" i="2"/>
  <c r="BE506" i="2"/>
  <c r="BE518" i="2"/>
  <c r="BE522" i="2"/>
  <c r="BE550" i="2"/>
  <c r="BE617" i="2"/>
  <c r="BE672" i="2"/>
  <c r="BE678" i="2"/>
  <c r="BE688" i="2"/>
  <c r="BE718" i="2"/>
  <c r="BE782" i="2"/>
  <c r="BE822" i="2"/>
  <c r="BE824" i="2"/>
  <c r="BE830" i="2"/>
  <c r="BE854" i="2"/>
  <c r="BE856" i="2"/>
  <c r="BE858" i="2"/>
  <c r="BE874" i="2"/>
  <c r="BE934" i="2"/>
  <c r="BE967" i="2"/>
  <c r="BE1011" i="2"/>
  <c r="BE1017" i="2"/>
  <c r="BE1049" i="2"/>
  <c r="BE1059" i="2"/>
  <c r="BE1103" i="2"/>
  <c r="BE1151" i="2"/>
  <c r="BE1153" i="2"/>
  <c r="BE1161" i="2"/>
  <c r="BE1165" i="2"/>
  <c r="BE1181" i="2"/>
  <c r="BE1187" i="2"/>
  <c r="BE1211" i="2"/>
  <c r="BE1221" i="2"/>
  <c r="BE1225" i="2"/>
  <c r="BE1297" i="2"/>
  <c r="BE1309" i="2"/>
  <c r="BE1313" i="2"/>
  <c r="BE1337" i="2"/>
  <c r="BE1349" i="2"/>
  <c r="BE1353" i="2"/>
  <c r="BE1361" i="2"/>
  <c r="BE1365" i="2"/>
  <c r="BE1391" i="2"/>
  <c r="BE1399" i="2"/>
  <c r="BE1435" i="2"/>
  <c r="J52" i="2"/>
  <c r="BE92" i="2"/>
  <c r="BE100" i="2"/>
  <c r="BE112" i="2"/>
  <c r="BE130" i="2"/>
  <c r="BE152" i="2"/>
  <c r="BE164" i="2"/>
  <c r="BE186" i="2"/>
  <c r="BE194" i="2"/>
  <c r="BE212" i="2"/>
  <c r="BE226" i="2"/>
  <c r="BE230" i="2"/>
  <c r="BE246" i="2"/>
  <c r="BE304" i="2"/>
  <c r="BE342" i="2"/>
  <c r="BE344" i="2"/>
  <c r="BE350" i="2"/>
  <c r="BE368" i="2"/>
  <c r="BE376" i="2"/>
  <c r="BE404" i="2"/>
  <c r="BE418" i="2"/>
  <c r="BE422" i="2"/>
  <c r="BE428" i="2"/>
  <c r="BE494" i="2"/>
  <c r="BE534" i="2"/>
  <c r="BE538" i="2"/>
  <c r="BE569" i="2"/>
  <c r="BE573" i="2"/>
  <c r="BE589" i="2"/>
  <c r="BE609" i="2"/>
  <c r="BE615" i="2"/>
  <c r="BE625" i="2"/>
  <c r="BE633" i="2"/>
  <c r="BE639" i="2"/>
  <c r="BE652" i="2"/>
  <c r="BE660" i="2"/>
  <c r="BE670" i="2"/>
  <c r="BE690" i="2"/>
  <c r="BE774" i="2"/>
  <c r="BE784" i="2"/>
  <c r="BE790" i="2"/>
  <c r="BE808" i="2"/>
  <c r="BE892" i="2"/>
  <c r="BE995" i="2"/>
  <c r="BE1031" i="2"/>
  <c r="BE1043" i="2"/>
  <c r="BE1125" i="2"/>
  <c r="BE1131" i="2"/>
  <c r="BE1177" i="2"/>
  <c r="BE1231" i="2"/>
  <c r="BE1239" i="2"/>
  <c r="BE1255" i="2"/>
  <c r="BE1283" i="2"/>
  <c r="BE1285" i="2"/>
  <c r="BE1323" i="2"/>
  <c r="BE1327" i="2"/>
  <c r="BE1331" i="2"/>
  <c r="BE1335" i="2"/>
  <c r="BE1357" i="2"/>
  <c r="BE1363" i="2"/>
  <c r="BE1373" i="2"/>
  <c r="BE1375" i="2"/>
  <c r="BE1379" i="2"/>
  <c r="BE1381" i="2"/>
  <c r="BE1389" i="2"/>
  <c r="BE1397" i="2"/>
  <c r="BE1403" i="2"/>
  <c r="BE1411" i="2"/>
  <c r="BE156" i="2"/>
  <c r="BE166" i="2"/>
  <c r="BE182" i="2"/>
  <c r="BE184" i="2"/>
  <c r="BE190" i="2"/>
  <c r="BE196" i="2"/>
  <c r="BE200" i="2"/>
  <c r="BE248" i="2"/>
  <c r="BE266" i="2"/>
  <c r="BE284" i="2"/>
  <c r="BE288" i="2"/>
  <c r="BE300" i="2"/>
  <c r="BE338" i="2"/>
  <c r="BE380" i="2"/>
  <c r="BE392" i="2"/>
  <c r="BE396" i="2"/>
  <c r="BE450" i="2"/>
  <c r="BE460" i="2"/>
  <c r="BE472" i="2"/>
  <c r="BE482" i="2"/>
  <c r="BE496" i="2"/>
  <c r="BE514" i="2"/>
  <c r="BE524" i="2"/>
  <c r="BE530" i="2"/>
  <c r="BE544" i="2"/>
  <c r="BE548" i="2"/>
  <c r="BE563" i="2"/>
  <c r="BE571" i="2"/>
  <c r="BE601" i="2"/>
  <c r="BE627" i="2"/>
  <c r="BE647" i="2"/>
  <c r="BE698" i="2"/>
  <c r="BE702" i="2"/>
  <c r="BE708" i="2"/>
  <c r="BE724" i="2"/>
  <c r="BE746" i="2"/>
  <c r="BE750" i="2"/>
  <c r="BE802" i="2"/>
  <c r="BE814" i="2"/>
  <c r="BE828" i="2"/>
  <c r="BE834" i="2"/>
  <c r="BE850" i="2"/>
  <c r="BE864" i="2"/>
  <c r="BE870" i="2"/>
  <c r="BE912" i="2"/>
  <c r="BE973" i="2"/>
  <c r="BE985" i="2"/>
  <c r="BE1027" i="2"/>
  <c r="BE1033" i="2"/>
  <c r="BE1079" i="2"/>
  <c r="BE1175" i="2"/>
  <c r="BE1179" i="2"/>
  <c r="BE1241" i="2"/>
  <c r="BE1263" i="2"/>
  <c r="BE1271" i="2"/>
  <c r="BE1281" i="2"/>
  <c r="BE1293" i="2"/>
  <c r="BE1299" i="2"/>
  <c r="BE1305" i="2"/>
  <c r="BE1317" i="2"/>
  <c r="BE1339" i="2"/>
  <c r="BE1345" i="2"/>
  <c r="BE1359" i="2"/>
  <c r="BE1367" i="2"/>
  <c r="BE1383" i="2"/>
  <c r="BE1395" i="2"/>
  <c r="BE1409" i="2"/>
  <c r="BE1427" i="2"/>
  <c r="BE86" i="2"/>
  <c r="BE90" i="2"/>
  <c r="BE204" i="2"/>
  <c r="BE234" i="2"/>
  <c r="BE290" i="2"/>
  <c r="BE326" i="2"/>
  <c r="BE352" i="2"/>
  <c r="BE356" i="2"/>
  <c r="BE370" i="2"/>
  <c r="BE553" i="2"/>
  <c r="BE555" i="2"/>
  <c r="BE559" i="2"/>
  <c r="BE565" i="2"/>
  <c r="BE583" i="2"/>
  <c r="BE587" i="2"/>
  <c r="BE595" i="2"/>
  <c r="BE631" i="2"/>
  <c r="BE645" i="2"/>
  <c r="BE656" i="2"/>
  <c r="BE664" i="2"/>
  <c r="BE682" i="2"/>
  <c r="BE740" i="2"/>
  <c r="BE760" i="2"/>
  <c r="BE770" i="2"/>
  <c r="BE798" i="2"/>
  <c r="BE862" i="2"/>
  <c r="BE876" i="2"/>
  <c r="BE880" i="2"/>
  <c r="BE886" i="2"/>
  <c r="BE902" i="2"/>
  <c r="BE906" i="2"/>
  <c r="BE918" i="2"/>
  <c r="BE946" i="2"/>
  <c r="BE950" i="2"/>
  <c r="BE954" i="2"/>
  <c r="BE1009" i="2"/>
  <c r="BE1019" i="2"/>
  <c r="BE1035" i="2"/>
  <c r="BE1069" i="2"/>
  <c r="BE1071" i="2"/>
  <c r="BE1085" i="2"/>
  <c r="BE1107" i="2"/>
  <c r="BE1109" i="2"/>
  <c r="BE1135" i="2"/>
  <c r="BE1143" i="2"/>
  <c r="BE1149" i="2"/>
  <c r="BE1163" i="2"/>
  <c r="BE1167" i="2"/>
  <c r="BE1169" i="2"/>
  <c r="BE1183" i="2"/>
  <c r="BE1205" i="2"/>
  <c r="BE1217" i="2"/>
  <c r="BE1243" i="2"/>
  <c r="BE1289" i="2"/>
  <c r="BE1303" i="2"/>
  <c r="BE1311" i="2"/>
  <c r="BE1319" i="2"/>
  <c r="BE1341" i="2"/>
  <c r="BE1347" i="2"/>
  <c r="BE1369" i="2"/>
  <c r="BE1377" i="2"/>
  <c r="BE1387" i="2"/>
  <c r="BE1401" i="2"/>
  <c r="BE1407" i="2"/>
  <c r="BE1413" i="2"/>
  <c r="BE1415" i="2"/>
  <c r="BE1421" i="2"/>
  <c r="BE1423" i="2"/>
  <c r="BE122" i="2"/>
  <c r="BE126" i="2"/>
  <c r="BE144" i="2"/>
  <c r="BE154" i="2"/>
  <c r="BE162" i="2"/>
  <c r="BE176" i="2"/>
  <c r="BE268" i="2"/>
  <c r="BE280" i="2"/>
  <c r="BE332" i="2"/>
  <c r="BE340" i="2"/>
  <c r="BE360" i="2"/>
  <c r="BE372" i="2"/>
  <c r="BE388" i="2"/>
  <c r="BE398" i="2"/>
  <c r="BE412" i="2"/>
  <c r="BE420" i="2"/>
  <c r="BE490" i="2"/>
  <c r="BE510" i="2"/>
  <c r="BE605" i="2"/>
  <c r="BE613" i="2"/>
  <c r="BE635" i="2"/>
  <c r="BE643" i="2"/>
  <c r="BE658" i="2"/>
  <c r="BE700" i="2"/>
  <c r="BE706" i="2"/>
  <c r="BE734" i="2"/>
  <c r="BE936" i="2"/>
  <c r="BE960" i="2"/>
  <c r="BE983" i="2"/>
  <c r="BE993" i="2"/>
  <c r="BE1003" i="2"/>
  <c r="BE1013" i="2"/>
  <c r="BE1025" i="2"/>
  <c r="BE1039" i="2"/>
  <c r="BE1045" i="2"/>
  <c r="BE1061" i="2"/>
  <c r="BE1075" i="2"/>
  <c r="BE1077" i="2"/>
  <c r="BE1111" i="2"/>
  <c r="BE1139" i="2"/>
  <c r="BE1193" i="2"/>
  <c r="BE1259" i="2"/>
  <c r="BE1287" i="2"/>
  <c r="BE1291" i="2"/>
  <c r="BE1295" i="2"/>
  <c r="BE1301" i="2"/>
  <c r="BE1307" i="2"/>
  <c r="BE1315" i="2"/>
  <c r="BE1321" i="2"/>
  <c r="BE1325" i="2"/>
  <c r="BE1329" i="2"/>
  <c r="BE1333" i="2"/>
  <c r="BE1343" i="2"/>
  <c r="BE1351" i="2"/>
  <c r="BE1355" i="2"/>
  <c r="BE1371" i="2"/>
  <c r="BE1385" i="2"/>
  <c r="BE1393" i="2"/>
  <c r="BE1405" i="2"/>
  <c r="BE1417" i="2"/>
  <c r="BE1419" i="2"/>
  <c r="BE1425" i="2"/>
  <c r="BE1429" i="2"/>
  <c r="BE1431" i="2"/>
  <c r="BE1433" i="2"/>
  <c r="E48" i="2"/>
  <c r="J55" i="2"/>
  <c r="F77" i="2"/>
  <c r="BE88" i="2"/>
  <c r="BE120" i="2"/>
  <c r="BE160" i="2"/>
  <c r="BE188" i="2"/>
  <c r="BE270" i="2"/>
  <c r="BE276" i="2"/>
  <c r="BE302" i="2"/>
  <c r="BE322" i="2"/>
  <c r="BE334" i="2"/>
  <c r="BE362" i="2"/>
  <c r="BE438" i="2"/>
  <c r="BE446" i="2"/>
  <c r="BE480" i="2"/>
  <c r="BE486" i="2"/>
  <c r="BE732" i="2"/>
  <c r="BE744" i="2"/>
  <c r="BE758" i="2"/>
  <c r="BE804" i="2"/>
  <c r="BE868" i="2"/>
  <c r="BE888" i="2"/>
  <c r="BE898" i="2"/>
  <c r="BE910" i="2"/>
  <c r="BE914" i="2"/>
  <c r="BE928" i="2"/>
  <c r="BE991" i="2"/>
  <c r="BE1029" i="2"/>
  <c r="BE1065" i="2"/>
  <c r="BE1073" i="2"/>
  <c r="BE1133" i="2"/>
  <c r="BE1147" i="2"/>
  <c r="BE1155" i="2"/>
  <c r="BE1171" i="2"/>
  <c r="BE1191" i="2"/>
  <c r="BE1215" i="2"/>
  <c r="BE1227" i="2"/>
  <c r="BE1237" i="2"/>
  <c r="BE1265" i="2"/>
  <c r="J54" i="2"/>
  <c r="BE110" i="2"/>
  <c r="BE128" i="2"/>
  <c r="BE168" i="2"/>
  <c r="BE218" i="2"/>
  <c r="BE224" i="2"/>
  <c r="BE232" i="2"/>
  <c r="BE254" i="2"/>
  <c r="BE260" i="2"/>
  <c r="BE264" i="2"/>
  <c r="BE312" i="2"/>
  <c r="BE320" i="2"/>
  <c r="BE324" i="2"/>
  <c r="BE330" i="2"/>
  <c r="BE336" i="2"/>
  <c r="BE358" i="2"/>
  <c r="BE384" i="2"/>
  <c r="BE390" i="2"/>
  <c r="BE400" i="2"/>
  <c r="BE442" i="2"/>
  <c r="BE478" i="2"/>
  <c r="BE500" i="2"/>
  <c r="BE512" i="2"/>
  <c r="BE520" i="2"/>
  <c r="BE528" i="2"/>
  <c r="BE557" i="2"/>
  <c r="BE567" i="2"/>
  <c r="BE579" i="2"/>
  <c r="BE591" i="2"/>
  <c r="BE619" i="2"/>
  <c r="BE629" i="2"/>
  <c r="BE650" i="2"/>
  <c r="BE668" i="2"/>
  <c r="BE710" i="2"/>
  <c r="BE720" i="2"/>
  <c r="BE742" i="2"/>
  <c r="BE756" i="2"/>
  <c r="BE766" i="2"/>
  <c r="BE796" i="2"/>
  <c r="BE838" i="2"/>
  <c r="BE848" i="2"/>
  <c r="BE878" i="2"/>
  <c r="BE896" i="2"/>
  <c r="BE904" i="2"/>
  <c r="BE908" i="2"/>
  <c r="BE940" i="2"/>
  <c r="BE956" i="2"/>
  <c r="BE977" i="2"/>
  <c r="BE1023" i="2"/>
  <c r="BE1067" i="2"/>
  <c r="BE1089" i="2"/>
  <c r="BE1091" i="2"/>
  <c r="BE1097" i="2"/>
  <c r="BE1105" i="2"/>
  <c r="BE1113" i="2"/>
  <c r="BE1123" i="2"/>
  <c r="BE1145" i="2"/>
  <c r="BE1203" i="2"/>
  <c r="BE1207" i="2"/>
  <c r="BE1213" i="2"/>
  <c r="BE1223" i="2"/>
  <c r="BE1235" i="2"/>
  <c r="BE108" i="2"/>
  <c r="BE118" i="2"/>
  <c r="BE146" i="2"/>
  <c r="BE208" i="2"/>
  <c r="BE220" i="2"/>
  <c r="BE242" i="2"/>
  <c r="BE258" i="2"/>
  <c r="BE272" i="2"/>
  <c r="BE278" i="2"/>
  <c r="BE298" i="2"/>
  <c r="BE364" i="2"/>
  <c r="BE374" i="2"/>
  <c r="BE382" i="2"/>
  <c r="BE402" i="2"/>
  <c r="BE406" i="2"/>
  <c r="BE436" i="2"/>
  <c r="BE454" i="2"/>
  <c r="BE476" i="2"/>
  <c r="BE581" i="2"/>
  <c r="BE621" i="2"/>
  <c r="BE778" i="2"/>
  <c r="BE788" i="2"/>
  <c r="BE820" i="2"/>
  <c r="BE840" i="2"/>
  <c r="BE842" i="2"/>
  <c r="BE844" i="2"/>
  <c r="BE860" i="2"/>
  <c r="BE866" i="2"/>
  <c r="BE890" i="2"/>
  <c r="BE924" i="2"/>
  <c r="BE926" i="2"/>
  <c r="BE930" i="2"/>
  <c r="BE938" i="2"/>
  <c r="BE964" i="2"/>
  <c r="BE969" i="2"/>
  <c r="BE971" i="2"/>
  <c r="BE975" i="2"/>
  <c r="BE979" i="2"/>
  <c r="BE981" i="2"/>
  <c r="BE987" i="2"/>
  <c r="BE989" i="2"/>
  <c r="BE1007" i="2"/>
  <c r="BE1087" i="2"/>
  <c r="BE1117" i="2"/>
  <c r="BE1185" i="2"/>
  <c r="BE1195" i="2"/>
  <c r="BE1199" i="2"/>
  <c r="BE1209" i="2"/>
  <c r="BE1279" i="2"/>
  <c r="BE84" i="2"/>
  <c r="BE94" i="2"/>
  <c r="BE98" i="2"/>
  <c r="BE134" i="2"/>
  <c r="BE138" i="2"/>
  <c r="BE142" i="2"/>
  <c r="BE170" i="2"/>
  <c r="BE174" i="2"/>
  <c r="BE180" i="2"/>
  <c r="BE206" i="2"/>
  <c r="BE250" i="2"/>
  <c r="BE274" i="2"/>
  <c r="BE282" i="2"/>
  <c r="BE292" i="2"/>
  <c r="BE316" i="2"/>
  <c r="BE410" i="2"/>
  <c r="BE414" i="2"/>
  <c r="BE432" i="2"/>
  <c r="BE452" i="2"/>
  <c r="BE466" i="2"/>
  <c r="BE484" i="2"/>
  <c r="BE502" i="2"/>
  <c r="BE542" i="2"/>
  <c r="BE549" i="2"/>
  <c r="BE552" i="2"/>
  <c r="BE575" i="2"/>
  <c r="BE585" i="2"/>
  <c r="BE611" i="2"/>
  <c r="BE641" i="2"/>
  <c r="BE654" i="2"/>
  <c r="BE674" i="2"/>
  <c r="BE686" i="2"/>
  <c r="BE714" i="2"/>
  <c r="BE716" i="2"/>
  <c r="BE738" i="2"/>
  <c r="BE752" i="2"/>
  <c r="BE780" i="2"/>
  <c r="BE794" i="2"/>
  <c r="BE806" i="2"/>
  <c r="BE818" i="2"/>
  <c r="BE852" i="2"/>
  <c r="BE920" i="2"/>
  <c r="BE958" i="2"/>
  <c r="BE1141" i="2"/>
  <c r="BE1189" i="2"/>
  <c r="BE1197" i="2"/>
  <c r="BE1269" i="2"/>
  <c r="BE96" i="2"/>
  <c r="BE106" i="2"/>
  <c r="BE114" i="2"/>
  <c r="BE172" i="2"/>
  <c r="BE192" i="2"/>
  <c r="BE198" i="2"/>
  <c r="BE216" i="2"/>
  <c r="BE222" i="2"/>
  <c r="BE238" i="2"/>
  <c r="BE262" i="2"/>
  <c r="BE308" i="2"/>
  <c r="BE314" i="2"/>
  <c r="BE318" i="2"/>
  <c r="BE328" i="2"/>
  <c r="BE348" i="2"/>
  <c r="BE354" i="2"/>
  <c r="BE386" i="2"/>
  <c r="BE434" i="2"/>
  <c r="BE444" i="2"/>
  <c r="BE462" i="2"/>
  <c r="BE470" i="2"/>
  <c r="BE504" i="2"/>
  <c r="BE508" i="2"/>
  <c r="BE516" i="2"/>
  <c r="BE540" i="2"/>
  <c r="BE607" i="2"/>
  <c r="BE649" i="2"/>
  <c r="BE666" i="2"/>
  <c r="BE680" i="2"/>
  <c r="BE684" i="2"/>
  <c r="BE696" i="2"/>
  <c r="BE704" i="2"/>
  <c r="BE726" i="2"/>
  <c r="BE768" i="2"/>
  <c r="BE810" i="2"/>
  <c r="BE826" i="2"/>
  <c r="BE832" i="2"/>
  <c r="BE836" i="2"/>
  <c r="BE882" i="2"/>
  <c r="BE900" i="2"/>
  <c r="BE922" i="2"/>
  <c r="BE1005" i="2"/>
  <c r="BE1047" i="2"/>
  <c r="BE1081" i="2"/>
  <c r="BE1115" i="2"/>
  <c r="BE1157" i="2"/>
  <c r="BE1219" i="2"/>
  <c r="BE1233" i="2"/>
  <c r="BE1251" i="2"/>
  <c r="BE1257" i="2"/>
  <c r="BE1273" i="2"/>
  <c r="BE148" i="2"/>
  <c r="BE150" i="2"/>
  <c r="BE178" i="2"/>
  <c r="BE202" i="2"/>
  <c r="BE210" i="2"/>
  <c r="BE214" i="2"/>
  <c r="BE240" i="2"/>
  <c r="BE244" i="2"/>
  <c r="BE252" i="2"/>
  <c r="BE424" i="2"/>
  <c r="BE440" i="2"/>
  <c r="BE456" i="2"/>
  <c r="BE526" i="2"/>
  <c r="BE532" i="2"/>
  <c r="BE536" i="2"/>
  <c r="BE546" i="2"/>
  <c r="BE551" i="2"/>
  <c r="BE561" i="2"/>
  <c r="BE577" i="2"/>
  <c r="BE593" i="2"/>
  <c r="BE599" i="2"/>
  <c r="BE694" i="2"/>
  <c r="BE722" i="2"/>
  <c r="BE728" i="2"/>
  <c r="BE748" i="2"/>
  <c r="BE764" i="2"/>
  <c r="BE772" i="2"/>
  <c r="BE786" i="2"/>
  <c r="BE792" i="2"/>
  <c r="BE800" i="2"/>
  <c r="BE872" i="2"/>
  <c r="BE884" i="2"/>
  <c r="BE944" i="2"/>
  <c r="BE962" i="2"/>
  <c r="BE999" i="2"/>
  <c r="BE1053" i="2"/>
  <c r="BE1057" i="2"/>
  <c r="BE1093" i="2"/>
  <c r="BE1101" i="2"/>
  <c r="BE1127" i="2"/>
  <c r="BE1245" i="2"/>
  <c r="BE1247" i="2"/>
  <c r="BE1253" i="2"/>
  <c r="BE1267" i="2"/>
  <c r="BE1275" i="2"/>
  <c r="BE102" i="2"/>
  <c r="BE140" i="2"/>
  <c r="BE228" i="2"/>
  <c r="BE236" i="2"/>
  <c r="BE256" i="2"/>
  <c r="BE296" i="2"/>
  <c r="BE346" i="2"/>
  <c r="BE366" i="2"/>
  <c r="BE378" i="2"/>
  <c r="BE408" i="2"/>
  <c r="BE416" i="2"/>
  <c r="BE426" i="2"/>
  <c r="BE430" i="2"/>
  <c r="BE458" i="2"/>
  <c r="BE468" i="2"/>
  <c r="BE597" i="2"/>
  <c r="BE603" i="2"/>
  <c r="BE623" i="2"/>
  <c r="BE637" i="2"/>
  <c r="BE662" i="2"/>
  <c r="BE676" i="2"/>
  <c r="BE692" i="2"/>
  <c r="BE712" i="2"/>
  <c r="BE730" i="2"/>
  <c r="BE736" i="2"/>
  <c r="BE754" i="2"/>
  <c r="BE762" i="2"/>
  <c r="BE776" i="2"/>
  <c r="BE812" i="2"/>
  <c r="BE816" i="2"/>
  <c r="BE846" i="2"/>
  <c r="BE894" i="2"/>
  <c r="BE916" i="2"/>
  <c r="BE932" i="2"/>
  <c r="BE942" i="2"/>
  <c r="BE948" i="2"/>
  <c r="BE952" i="2"/>
  <c r="BE966" i="2"/>
  <c r="BE997" i="2"/>
  <c r="BE1001" i="2"/>
  <c r="BE1015" i="2"/>
  <c r="BE1021" i="2"/>
  <c r="BE1037" i="2"/>
  <c r="BE1041" i="2"/>
  <c r="BE1051" i="2"/>
  <c r="BE1055" i="2"/>
  <c r="BE1063" i="2"/>
  <c r="BE1083" i="2"/>
  <c r="BE1095" i="2"/>
  <c r="BE1099" i="2"/>
  <c r="BE1119" i="2"/>
  <c r="BE1121" i="2"/>
  <c r="BE1129" i="2"/>
  <c r="BE1137" i="2"/>
  <c r="BE1159" i="2"/>
  <c r="BE1173" i="2"/>
  <c r="BE1201" i="2"/>
  <c r="BE1229" i="2"/>
  <c r="BE1249" i="2"/>
  <c r="BE1261" i="2"/>
  <c r="BE1277" i="2"/>
  <c r="F37" i="4"/>
  <c r="BD57" i="1"/>
  <c r="F37" i="3"/>
  <c r="BD56" i="1"/>
  <c r="F35" i="3"/>
  <c r="BB56" i="1"/>
  <c r="F36" i="2"/>
  <c r="BC55" i="1"/>
  <c r="F35" i="6"/>
  <c r="BB59" i="1"/>
  <c r="F36" i="4"/>
  <c r="BC57" i="1"/>
  <c r="F37" i="5"/>
  <c r="BD58" i="1"/>
  <c r="J34" i="2"/>
  <c r="AW55" i="1" s="1"/>
  <c r="F34" i="6"/>
  <c r="BA59" i="1" s="1"/>
  <c r="F36" i="3"/>
  <c r="BC56" i="1" s="1"/>
  <c r="F36" i="6"/>
  <c r="BC59" i="1"/>
  <c r="F37" i="6"/>
  <c r="BD59" i="1"/>
  <c r="F37" i="2"/>
  <c r="BD55" i="1" s="1"/>
  <c r="F36" i="5"/>
  <c r="BC58" i="1" s="1"/>
  <c r="J34" i="4"/>
  <c r="AW57" i="1"/>
  <c r="F34" i="5"/>
  <c r="BA58" i="1"/>
  <c r="J34" i="3"/>
  <c r="AW56" i="1" s="1"/>
  <c r="F34" i="3"/>
  <c r="BA56" i="1"/>
  <c r="F35" i="4"/>
  <c r="BB57" i="1"/>
  <c r="F35" i="5"/>
  <c r="BB58" i="1" s="1"/>
  <c r="J34" i="6"/>
  <c r="AW59" i="1" s="1"/>
  <c r="F34" i="4"/>
  <c r="BA57" i="1"/>
  <c r="J34" i="5"/>
  <c r="AW58" i="1"/>
  <c r="F35" i="2"/>
  <c r="BB55" i="1" s="1"/>
  <c r="F34" i="2"/>
  <c r="BA55" i="1" s="1"/>
  <c r="J30" i="4" l="1"/>
  <c r="J59" i="4"/>
  <c r="J30" i="5"/>
  <c r="J59" i="5"/>
  <c r="BK80" i="3"/>
  <c r="J80" i="3" s="1"/>
  <c r="J30" i="3" s="1"/>
  <c r="AG58" i="1"/>
  <c r="J83" i="2"/>
  <c r="J61" i="2"/>
  <c r="BK81" i="2"/>
  <c r="J81" i="2" s="1"/>
  <c r="BK80" i="6"/>
  <c r="J80" i="6"/>
  <c r="J59" i="6" s="1"/>
  <c r="AG57" i="1"/>
  <c r="AG56" i="1"/>
  <c r="J33" i="4"/>
  <c r="AV57" i="1" s="1"/>
  <c r="AT57" i="1" s="1"/>
  <c r="AN57" i="1" s="1"/>
  <c r="AU54" i="1"/>
  <c r="F33" i="5"/>
  <c r="AZ58" i="1"/>
  <c r="BD54" i="1"/>
  <c r="W33" i="1"/>
  <c r="J33" i="6"/>
  <c r="AV59" i="1" s="1"/>
  <c r="AT59" i="1" s="1"/>
  <c r="F33" i="2"/>
  <c r="AZ55" i="1" s="1"/>
  <c r="J33" i="3"/>
  <c r="AV56" i="1" s="1"/>
  <c r="AT56" i="1" s="1"/>
  <c r="AN56" i="1" s="1"/>
  <c r="F33" i="3"/>
  <c r="AZ56" i="1"/>
  <c r="F33" i="4"/>
  <c r="AZ57" i="1" s="1"/>
  <c r="BC54" i="1"/>
  <c r="W32" i="1" s="1"/>
  <c r="BB54" i="1"/>
  <c r="AX54" i="1"/>
  <c r="J33" i="5"/>
  <c r="AV58" i="1"/>
  <c r="AT58" i="1"/>
  <c r="AN58" i="1" s="1"/>
  <c r="J33" i="2"/>
  <c r="AV55" i="1" s="1"/>
  <c r="AT55" i="1" s="1"/>
  <c r="BA54" i="1"/>
  <c r="W30" i="1" s="1"/>
  <c r="F33" i="6"/>
  <c r="AZ59" i="1"/>
  <c r="J59" i="2" l="1"/>
  <c r="J30" i="2"/>
  <c r="AG55" i="1" s="1"/>
  <c r="AG54" i="1" s="1"/>
  <c r="AK26" i="1" s="1"/>
  <c r="J59" i="3"/>
  <c r="J39" i="5"/>
  <c r="J39" i="4"/>
  <c r="J39" i="3"/>
  <c r="J39" i="2"/>
  <c r="J30" i="6"/>
  <c r="AG59" i="1"/>
  <c r="AW54" i="1"/>
  <c r="AK30" i="1" s="1"/>
  <c r="AY54" i="1"/>
  <c r="AZ54" i="1"/>
  <c r="W29" i="1" s="1"/>
  <c r="W31" i="1"/>
  <c r="AN55" i="1" l="1"/>
  <c r="J39" i="6"/>
  <c r="AN59" i="1"/>
  <c r="AV54" i="1"/>
  <c r="AK29" i="1" s="1"/>
  <c r="AK35" i="1" s="1"/>
  <c r="AT54" i="1" l="1"/>
  <c r="AN54" i="1"/>
</calcChain>
</file>

<file path=xl/sharedStrings.xml><?xml version="1.0" encoding="utf-8"?>
<sst xmlns="http://schemas.openxmlformats.org/spreadsheetml/2006/main" count="20199" uniqueCount="3698">
  <si>
    <t>Export Komplet</t>
  </si>
  <si>
    <t>VZ</t>
  </si>
  <si>
    <t>2.0</t>
  </si>
  <si>
    <t/>
  </si>
  <si>
    <t>False</t>
  </si>
  <si>
    <t>{ee3fcf32-caf4-4b77-b6ac-5869f20c112b}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</si>
  <si>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</si>
  <si>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</si>
  <si>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</si>
  <si>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</si>
  <si>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</si>
  <si>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</si>
  <si>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</si>
  <si>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</si>
  <si>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</si>
  <si>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2026_01_rs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</si>
  <si>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</si>
  <si>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</si>
  <si>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KSO:</t>
  </si>
  <si>
    <t>CC-CZ:</t>
  </si>
  <si>
    <t>Místo:</t>
  </si>
  <si>
    <t xml:space="preserve"> </t>
  </si>
  <si>
    <t>Datum:</t>
  </si>
  <si>
    <t>13. 10. 2025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</si>
  <si>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</si>
  <si>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</si>
  <si>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</si>
  <si>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</si>
  <si>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</si>
  <si>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</si>
  <si>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</si>
  <si>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</si>
  <si>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</si>
  <si>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</si>
  <si>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</si>
  <si>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</si>
  <si>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</si>
  <si>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</si>
  <si>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</si>
  <si>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</si>
  <si>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</si>
  <si>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</si>
  <si>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</si>
  <si>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</si>
  <si>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</si>
  <si>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</si>
  <si>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</si>
  <si>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</si>
  <si>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</si>
  <si>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</si>
  <si>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</si>
  <si>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</si>
  <si>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</si>
  <si>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</si>
  <si>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</si>
  <si>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</si>
  <si>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</si>
  <si>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</si>
  <si>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</si>
  <si>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</si>
  <si>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</si>
  <si>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</si>
  <si>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</si>
  <si>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</si>
  <si>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</si>
  <si>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</si>
  <si>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</si>
  <si>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</si>
  <si>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</si>
  <si>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</si>
  <si>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</si>
  <si>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</si>
  <si>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</si>
  <si>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</si>
  <si>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Práce na železničn...</t>
  </si>
  <si>
    <t>STA</t>
  </si>
  <si>
    <t>1</t>
  </si>
  <si>
    <t>{b170ba8d-4ceb-4ee0-839d-2c2519bac52c}</t>
  </si>
  <si>
    <t>2</t>
  </si>
  <si>
    <t>01.2</t>
  </si>
  <si>
    <t>Překážky pro práci...</t>
  </si>
  <si>
    <t>{c90fc3e5-f360-4e75-9128-a1a2f96423a4}</t>
  </si>
  <si>
    <t>01.3</t>
  </si>
  <si>
    <t>Materiál železničn...</t>
  </si>
  <si>
    <t>{5573852a-cd6e-47f8-adad-2a166989d7e3}</t>
  </si>
  <si>
    <t>02.1</t>
  </si>
  <si>
    <t>Manipulace a přepravy</t>
  </si>
  <si>
    <t>{c577b6f7-0919-4841-8fc5-90cbfdfa025d}</t>
  </si>
  <si>
    <t>03.1</t>
  </si>
  <si>
    <t>VON</t>
  </si>
  <si>
    <t>{e347cb87-2226-4908-b8e6-a4bfd9340c8e}</t>
  </si>
  <si>
    <t>KRYCÍ LIST SOUPISU PRACÍ</t>
  </si>
  <si>
    <t>Objekt:</t>
  </si>
  <si>
    <t>01.1 - Práce na železničn...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</si>
  <si>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</si>
  <si>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</si>
  <si>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</si>
  <si>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</si>
  <si>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</si>
  <si>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</si>
  <si>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</si>
  <si>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</si>
  <si>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</si>
  <si>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</si>
  <si>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</si>
  <si>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</si>
  <si>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</si>
  <si>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</si>
  <si>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</si>
  <si>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</si>
  <si>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</si>
  <si>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</si>
  <si>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</si>
  <si>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</si>
  <si>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</si>
  <si>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</si>
  <si>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</si>
  <si>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</si>
  <si>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</si>
  <si>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</si>
  <si>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 Poznámka: 1. V cenách jsou započteny náklady na měření provozních odchylek dle ČSN, zpracování a předání tištěných výstupů objednateli.</t>
  </si>
  <si>
    <t>km</t>
  </si>
  <si>
    <t>Sborník UOŽI 01 2025</t>
  </si>
  <si>
    <t>4</t>
  </si>
  <si>
    <t>PSC</t>
  </si>
  <si>
    <t>Poznámka k souboru cen:_x000D_
1. V cenách jsou započteny náklady na měření provozních odchylek dle ČSN, zpracování a předání tištěných výstupů objednateli.</t>
  </si>
  <si>
    <t>5901005020</t>
  </si>
  <si>
    <t>Měření geometrických parametrů měřícím vozíkem ve výhybce Poznámka: 1. V cenách jsou započteny náklady na měření provozních odchylek dle ČSN, zpracování a předání tištěných výstupů objednateli.</t>
  </si>
  <si>
    <t>m</t>
  </si>
  <si>
    <t>3</t>
  </si>
  <si>
    <t>5902005010</t>
  </si>
  <si>
    <t>Operativní odstranění závad, překážek a následků mimořádných událostí na železničním spodku nebo svršku Poznámka: 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</si>
  <si>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hod</t>
  </si>
  <si>
    <t>6</t>
  </si>
  <si>
    <t>Poznámka k souboru cen:_x000D_
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limitu._x000D_
2. V cenách nejsou obsaženy náklady na odstranění překážky způsobené sněhem nebo ledem.</t>
  </si>
  <si>
    <t>5903020010</t>
  </si>
  <si>
    <t>Odstranění sněhu a ledu z nástupišť a komunikací ručně Poznámka: 1. V cenách jsou započteny náklady na práce v zimních podmínkách, manipulaci, naložení sněhu na dopravní prostředek a uložení na úložišti.</t>
  </si>
  <si>
    <t>8</t>
  </si>
  <si>
    <t>Poznámka k souboru cen:_x000D_
1. V cenách jsou započteny náklady na práce v zimních podmínkách, manipulaci, naložení sněhu na dopravní prostředek a uložení na úložišti.</t>
  </si>
  <si>
    <t>5903020020</t>
  </si>
  <si>
    <t>Odstranění sněhu a ledu z kolejí ručně Poznámka: 1. V cenách jsou započteny náklady na práce v zimních podmínkách, manipulaci, naložení sněhu na dopravní prostředek a uložení na úložišti.</t>
  </si>
  <si>
    <t>10</t>
  </si>
  <si>
    <t>5903020110</t>
  </si>
  <si>
    <t>Odstranění sněhu a ledu z výhybek ručně Poznámka: 1. V cenách jsou započteny náklady na práce v zimních podmínkách, manipulaci, naložení sněhu na dopravní prostředek a uložení na úložišti.</t>
  </si>
  <si>
    <t>7</t>
  </si>
  <si>
    <t>5904005010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</si>
  <si>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</si>
  <si>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m2</t>
  </si>
  <si>
    <t>14</t>
  </si>
  <si>
    <t>Poznámka k souboru cen:_x000D_
1. V cenách jsou započteny náklady na provedení s ponecháním pokosu na místě, a/nebo mulčování u likvidace strojně._x000D_
2. V cenách nejsou obsaženy náklady na odklizení a likvidaci pokosu.</t>
  </si>
  <si>
    <t>5904005020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</si>
  <si>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</si>
  <si>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16</t>
  </si>
  <si>
    <t>9</t>
  </si>
  <si>
    <t>5904005110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</si>
  <si>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</si>
  <si>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ha</t>
  </si>
  <si>
    <t>18</t>
  </si>
  <si>
    <t>5904005120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</si>
  <si>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</si>
  <si>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20</t>
  </si>
  <si>
    <t>11</t>
  </si>
  <si>
    <t>5904010010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</si>
  <si>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</si>
  <si>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22</t>
  </si>
  <si>
    <t>Poznámka k souboru cen:_x000D_
1. V cenách jsou započteny náklady na snesení pokosu a likvidaci nebo naložení na dopravní prostředek a uložení na skládku._x000D_
2. V cenách nejsou obsaženy náklady na dopravu a skládkovné.</t>
  </si>
  <si>
    <t>5904025010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</si>
  <si>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</si>
  <si>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24</t>
  </si>
  <si>
    <t>Poznámka k souboru cen:_x000D_
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skládku._x000D_
2. V cenách nejsou obsaženy náklady na dopravu výzisku a skládkovné.</t>
  </si>
  <si>
    <t>13</t>
  </si>
  <si>
    <t>5904025020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</si>
  <si>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</si>
  <si>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26</t>
  </si>
  <si>
    <t>5904031010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</si>
  <si>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</si>
  <si>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28</t>
  </si>
  <si>
    <t>Poznámka k souboru cen:_x000D_
1. V cenách jsou započteny náklady na odstranění křovin a stromků s průměrem kmene do 10 cm._x000D_
2. V cenách nejsou obsaženy náklady na naložení drti na dopravní prostředek, odvoz a uložení na skládku.</t>
  </si>
  <si>
    <t>15</t>
  </si>
  <si>
    <t>5904031020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</si>
  <si>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</si>
  <si>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30</t>
  </si>
  <si>
    <t>5905005010</t>
  </si>
  <si>
    <t>Odstranění plevelů a buřiny z koleje nebo výhybky Poznámka: 1. V cenách jsou započteny náklady na odstranění plevelů a buřiny včetně kořenů ručně, úprava rozrušeného KL, ometení pražců a upevňovadel, rozprostření výzisku na terén nebo naložení na dopravní prostředek.</t>
  </si>
  <si>
    <t>32</t>
  </si>
  <si>
    <t>Poznámka k souboru cen:_x000D_
1. V cenách jsou započteny náklady na odstranění plevelů a buřiny včetně kořenů ručně, úprava rozrušeného KL, ometení pražců a upevňovadel, rozprostření výzisku na terén nebo naložení na dopravní prostředek.</t>
  </si>
  <si>
    <t>17</t>
  </si>
  <si>
    <t>5905010010</t>
  </si>
  <si>
    <t>Odstranění nánosu nad horní plochou pražce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</si>
  <si>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34</t>
  </si>
  <si>
    <t>Poznámka k souboru cen:_x000D_
1. V cenách jsou započteny náklady na ruční odstranění plevelů a nánosu nad horní plochou pražce, úprava rozrušeného KL, ometení pražců a upevňovadel, rozprostření výzisku na terén nebo naložení na dopravní prostředek.</t>
  </si>
  <si>
    <t>5905015010</t>
  </si>
  <si>
    <t>Oprava stezky ručně s odstraněním drnu a nánosu do 10 cm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</si>
  <si>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36</t>
  </si>
  <si>
    <t>Poznámka k souboru cen:_x000D_
1. V cenách jsou započteny náklady na ruční odstranění drnu a nánosu a rozprostření výzisku na terén nebo naložení na dopravní prostředek a urovnání povrchu stezky._x000D_
2. V cenách nejsou obsaženy náklady na doplnění a úpravu štěrkodrtě.</t>
  </si>
  <si>
    <t>19</t>
  </si>
  <si>
    <t>5905015020</t>
  </si>
  <si>
    <t>Oprava stezky ručně s odstraněním drnu a nánosu přes 10 cm do 20 cm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</si>
  <si>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38</t>
  </si>
  <si>
    <t>5905015030</t>
  </si>
  <si>
    <t>Oprava stezky ručně s odstraněním drnu a nánosu přes 20 cm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</si>
  <si>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40</t>
  </si>
  <si>
    <t>5905020010</t>
  </si>
  <si>
    <t>Oprava stezky strojně s odstraněním drnu a nánosu do 10 cm Poznámka: 1. V cenách jsou započteny náklady na odtěžení nánosu stezky a rozprostření výzisku na terén nebo naložení na dopravní prostředek a úprava povrchu stezky.</t>
  </si>
  <si>
    <t>42</t>
  </si>
  <si>
    <t>Poznámka k souboru cen:_x000D_
1. V cenách jsou započteny náklady na odtěžení nánosu stezky a rozprostření výzisku na terén nebo naložení na dopravní prostředek a úprava povrchu stezky.</t>
  </si>
  <si>
    <t>5905020020</t>
  </si>
  <si>
    <t>Oprava stezky strojně s odstraněním drnu a nánosu přes 10 cm do 20 cm Poznámka: 1. V cenách jsou započteny náklady na odtěžení nánosu stezky a rozprostření výzisku na terén nebo naložení na dopravní prostředek a úprava povrchu stezky.</t>
  </si>
  <si>
    <t>44</t>
  </si>
  <si>
    <t>23</t>
  </si>
  <si>
    <t>5905023010</t>
  </si>
  <si>
    <t>Úprava povrchu stezky rozprostřením štěrkodrtě do 3 cm Poznámka: 1. V cenách jsou započteny náklady na rozprostření a urovnání kameniva včetně zhutnění povrchu stezky. Platí pro nový i stávající stav. 2. V cenách nejsou obsaženy náklady na dodávku drtě.</t>
  </si>
  <si>
    <t>46</t>
  </si>
  <si>
    <t>Poznámka k souboru cen:_x000D_
1. V cenách jsou započteny náklady na rozprostření a urovnání kameniva včetně zhutnění povrchu stezky. Platí pro nový i stávající stav._x000D_
2. V cenách nejsou obsaženy náklady na dodávku drtě.</t>
  </si>
  <si>
    <t>5905023020</t>
  </si>
  <si>
    <t>Úprava povrchu stezky rozprostřením štěrkodrtě přes 3 do 5 cm Poznámka: 1. V cenách jsou započteny náklady na rozprostření a urovnání kameniva včetně zhutnění povrchu stezky. Platí pro nový i stávající stav. 2. V cenách nejsou obsaženy náklady na dodávku drtě.</t>
  </si>
  <si>
    <t>48</t>
  </si>
  <si>
    <t>25</t>
  </si>
  <si>
    <t>5905023030</t>
  </si>
  <si>
    <t>Úprava povrchu stezky rozprostřením štěrkodrtě přes 5 do 10 cm Poznámka: 1. V cenách jsou započteny náklady na rozprostření a urovnání kameniva včetně zhutnění povrchu stezky. Platí pro nový i stávající stav. 2. V cenách nejsou obsaženy náklady na dodávku drtě.</t>
  </si>
  <si>
    <t>50</t>
  </si>
  <si>
    <t>5905025010</t>
  </si>
  <si>
    <t>Doplnění stezky štěrkodrtí ojediněle ručně Poznámka: 1. V cenách jsou započteny náklady na doplnění kameniva včetně rozprostření ojediněle ručně z vozíku nebo souvisle mechanizací z vozíků nebo železničních vozů. 2. V cenách nejsou obsaženy náklady na dodávku kameniva.</t>
  </si>
  <si>
    <t>m3</t>
  </si>
  <si>
    <t>52</t>
  </si>
  <si>
    <t>Poznámka k souboru cen:_x000D_
1. V cenách jsou započteny náklady na doplnění kameniva včetně rozprostření ojediněle ručně z vozíku nebo souvisle mechanizací z vozíků nebo železničních vozů._x000D_
2. V cenách nejsou obsaženy náklady na dodávku kameniva.</t>
  </si>
  <si>
    <t>27</t>
  </si>
  <si>
    <t>5905025110</t>
  </si>
  <si>
    <t>Doplnění stezky štěrkodrtí souvislé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</si>
  <si>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54</t>
  </si>
  <si>
    <t>5905030010</t>
  </si>
  <si>
    <t>Ojedinělá výměna KL mimo lavičku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</si>
  <si>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56</t>
  </si>
  <si>
    <t>Poznámka k souboru cen:_x000D_
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pražce._x000D_
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</si>
  <si>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29</t>
  </si>
  <si>
    <t>5905030020</t>
  </si>
  <si>
    <t>Ojedinělá výměna KL mimo lavičku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</si>
  <si>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58</t>
  </si>
  <si>
    <t>5905030110</t>
  </si>
  <si>
    <t>Ojedinělá výměna KL včetně lavičky pod ložnou plochou pražce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</si>
  <si>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60</t>
  </si>
  <si>
    <t>31</t>
  </si>
  <si>
    <t>5905030120</t>
  </si>
  <si>
    <t>Ojedinělá výměna KL včetně lavičky pod ložnou plochou pražce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</si>
  <si>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62</t>
  </si>
  <si>
    <t>5905035010</t>
  </si>
  <si>
    <t>Výměna KL malou těžící mechanizací mimo lavičku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</si>
  <si>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64</t>
  </si>
  <si>
    <t>Poznámka k souboru cen:_x000D_
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pražce._x000D_
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</si>
  <si>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33</t>
  </si>
  <si>
    <t>5905035020</t>
  </si>
  <si>
    <t>Výměna KL malou těžící mechanizací mimo lavičku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</si>
  <si>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66</t>
  </si>
  <si>
    <t>5905035110</t>
  </si>
  <si>
    <t>Výměna KL malou těžící mechanizací včetně lavičky pod ložnou plochou pražce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</si>
  <si>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68</t>
  </si>
  <si>
    <t>35</t>
  </si>
  <si>
    <t>5905035120</t>
  </si>
  <si>
    <t>Výměna KL malou těžící mechanizací včetně lavičky pod ložnou plochou pražce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</si>
  <si>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70</t>
  </si>
  <si>
    <t>5905040015</t>
  </si>
  <si>
    <t>Souvislá výměna KL bez snesení KR koleje pražce dřevěné Poznámka: 1. V cenách jsou započteny náklady na kontinuální odtěžení KL kolejovou mechanizací a rozprostření výzisku na terén nebo jeho naložení na dopravní prostředek, zřízení KL, doplnění, rozprostření a zhutnění vrstvy kameniva,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2. V cenách nejsou obsaženy náklady na dodávku kameniva, následnou úpravu směrového a výškového uspořádání, dodávku a doplnění kameniva pro následnou úpravu směrového a výškového uspořádání, snížení KL pod patou kolejnice, dopravu výzisku naskládku a skládkovné.</t>
  </si>
  <si>
    <t>72</t>
  </si>
  <si>
    <t>Poznámka k souboru cen:_x000D_
1. V cenách jsou započteny náklady na kontinuální odtěžení KL kolejovou mechanizací a rozprostření výzisku na terén nebo jeho naložení na dopravní prostředek, zřízení KL, doplnění, rozprostření a zhutnění vrstvy kameniva,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profilu._x000D_
2. V cenách nejsou obsaženy náklady na dodávku kameniva, následnou úpravu směrového a výškového uspořádání, dodávku a doplnění kameniva pro následnou úpravu směrového a výškového uspořádání, snížení KL pod patou kolejnice, dopravu výzisku naskládku a skládkovné.</t>
  </si>
  <si>
    <t>37</t>
  </si>
  <si>
    <t>5905040025</t>
  </si>
  <si>
    <t>Souvislá výměna KL bez snesení KR koleje pražce betonové Poznámka: 1. V cenách jsou započteny náklady na kontinuální odtěžení KL kolejovou mechanizací a rozprostření výzisku na terén nebo jeho naložení na dopravní prostředek, zřízení KL, doplnění, rozprostření a zhutnění vrstvy kameniva,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2. V cenách nejsou obsaženy náklady na dodávku kameniva, následnou úpravu směrového a výškového uspořádání, dodávku a doplnění kameniva pro následnou úpravu směrového a výškového uspořádání, snížení KL pod patou kolejnice, dopravu výzisku naskládku a skládkovné.</t>
  </si>
  <si>
    <t>74</t>
  </si>
  <si>
    <t>5905050015</t>
  </si>
  <si>
    <t>Souvislá výměna KL se snesením KR koleje pražce dřevěné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</si>
  <si>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76</t>
  </si>
  <si>
    <t>Poznámka k souboru cen:_x000D_
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prostředek._x000D_
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</si>
  <si>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39</t>
  </si>
  <si>
    <t>5905050055</t>
  </si>
  <si>
    <t>Souvislá výměna KL se snesením KR koleje pražce betonové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</si>
  <si>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78</t>
  </si>
  <si>
    <t>5905050215</t>
  </si>
  <si>
    <t>Souvislá výměna KL se snesením KR výhybky pražce dřevěné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</si>
  <si>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80</t>
  </si>
  <si>
    <t>41</t>
  </si>
  <si>
    <t>5905050225</t>
  </si>
  <si>
    <t>Souvislá výměna KL se snesením KR výhybky pražce betonové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</si>
  <si>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82</t>
  </si>
  <si>
    <t>5905055010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</si>
  <si>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</si>
  <si>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84</t>
  </si>
  <si>
    <t>Poznámka k souboru cen:_x000D_
1. V cenách jsou započteny náklady na odstranění KL, úpravu pláně a rozprostření výzisku na terén nebo jeho naložení na dopravní prostředek._x000D_
2. V cenách nejsou obsaženy náklady na dopravu výzisku na skládku a skládkovné.</t>
  </si>
  <si>
    <t>43</t>
  </si>
  <si>
    <t>5905055020</t>
  </si>
  <si>
    <t>Odstranění stávajícího kolejového lože odtěžením ve výhybce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</si>
  <si>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86</t>
  </si>
  <si>
    <t>5905060010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</si>
  <si>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</si>
  <si>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88</t>
  </si>
  <si>
    <t>Poznámka k souboru cen:_x000D_
1. V cenách jsou započteny náklady na zřízení KL, rozprostření vrstvy kameniva, zřízení homogenizované vrstvy kameniva a úprava KL do profilu._x000D_
2. V cenách nejsou obsaženy náklady na položení KR, úpravu směrového a výškového uspořádání, dodávku kameniva a snížení KL pod patou kolejnice.</t>
  </si>
  <si>
    <t>45</t>
  </si>
  <si>
    <t>5905060020</t>
  </si>
  <si>
    <t>Zřízení nového kolejového lože ve výhybce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</si>
  <si>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90</t>
  </si>
  <si>
    <t>5905065010</t>
  </si>
  <si>
    <t>Samostatná úprava vrstvy kolejového lože pod ložnou plochou pražců v koleji Poznámka: 1. V cenách jsou započteny náklady na urovnání a homogenizaci vrstvy kameniva. 2. V cenách nejsou obsaženy náklady na dodávku a doplnění kameniva.</t>
  </si>
  <si>
    <t>92</t>
  </si>
  <si>
    <t>Poznámka k souboru cen:_x000D_
1. V cenách jsou započteny náklady na urovnání a homogenizaci vrstvy kameniva._x000D_
2. V cenách nejsou obsaženy náklady na dodávku a doplnění kameniva.</t>
  </si>
  <si>
    <t>47</t>
  </si>
  <si>
    <t>5905065020</t>
  </si>
  <si>
    <t>Samostatná úprava vrstvy kolejového lože pod ložnou plochou pražců ve výhybce Poznámka: 1. V cenách jsou započteny náklady na urovnání a homogenizaci vrstvy kameniva. 2. V cenách nejsou obsaženy náklady na dodávku a doplnění kameniva.</t>
  </si>
  <si>
    <t>94</t>
  </si>
  <si>
    <t>5905080010</t>
  </si>
  <si>
    <t>Ojedinělé čištění KL mimo lavičku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</si>
  <si>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96</t>
  </si>
  <si>
    <t>Poznámka k souboru cen:_x000D_
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pražce._x000D_
2. V cenách nejsou obsaženy náklady na podbití pražce, dodávku a doplnění kameniva.</t>
  </si>
  <si>
    <t>49</t>
  </si>
  <si>
    <t>5905080020</t>
  </si>
  <si>
    <t>Ojedinělé čištění KL mimo lavičku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</si>
  <si>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98</t>
  </si>
  <si>
    <t>5905080110</t>
  </si>
  <si>
    <t>Ojedinělé čištění KL včetně lavičky (pod ložnou plochou pražce)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</si>
  <si>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100</t>
  </si>
  <si>
    <t>51</t>
  </si>
  <si>
    <t>5905080120</t>
  </si>
  <si>
    <t>Ojedinělé čištění KL včetně lavičky (pod ložnou plochou pražce)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</si>
  <si>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102</t>
  </si>
  <si>
    <t>5905085015</t>
  </si>
  <si>
    <t>Souvislé čištění KL strojně koleje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</si>
  <si>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104</t>
  </si>
  <si>
    <t>Poznámka k souboru cen:_x000D_
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pražců._x000D_
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</si>
  <si>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53</t>
  </si>
  <si>
    <t>5905085045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</si>
  <si>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</si>
  <si>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106</t>
  </si>
  <si>
    <t>5905085215</t>
  </si>
  <si>
    <t>Souvislé čištění KL strojně výhybky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</si>
  <si>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108</t>
  </si>
  <si>
    <t>55</t>
  </si>
  <si>
    <t>5905085225</t>
  </si>
  <si>
    <t>Souvislé čištění KL strojně výhybky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</si>
  <si>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110</t>
  </si>
  <si>
    <t>5905095010</t>
  </si>
  <si>
    <t>Úprava kolejového lože ojediněle ručně v koleji lože otevřené Poznámka: 1. V cenách jsou započteny náklady na úpravu KL koleje a výhybek ojediněle vidlemi. 2. V cenách nejsou obsaženy náklady na doplnění a dodávku kameniva.</t>
  </si>
  <si>
    <t>112</t>
  </si>
  <si>
    <t>Poznámka k souboru cen:_x000D_
1. V cenách jsou započteny náklady na úpravu KL koleje a výhybek ojediněle vidlemi._x000D_
2. V cenách nejsou obsaženy náklady na doplnění a dodávku kameniva.</t>
  </si>
  <si>
    <t>57</t>
  </si>
  <si>
    <t>5905095020</t>
  </si>
  <si>
    <t>Úprava kolejového lože ojediněle ručně v koleji lože zapuštěné Poznámka: 1. V cenách jsou započteny náklady na úpravu KL koleje a výhybek ojediněle vidlemi. 2. V cenách nejsou obsaženy náklady na doplnění a dodávku kameniva.</t>
  </si>
  <si>
    <t>114</t>
  </si>
  <si>
    <t>5905095030</t>
  </si>
  <si>
    <t>Úprava kolejového lože ojediněle ručně ve výhybce lože otevřené Poznámka: 1. V cenách jsou započteny náklady na úpravu KL koleje a výhybek ojediněle vidlemi. 2. V cenách nejsou obsaženy náklady na doplnění a dodávku kameniva.</t>
  </si>
  <si>
    <t>116</t>
  </si>
  <si>
    <t>59</t>
  </si>
  <si>
    <t>5905095040</t>
  </si>
  <si>
    <t>Úprava kolejového lože ojediněle ručně ve výhybce lože zapuštěné Poznámka: 1. V cenách jsou započteny náklady na úpravu KL koleje a výhybek ojediněle vidlemi. 2. V cenách nejsou obsaženy náklady na doplnění a dodávku kameniva.</t>
  </si>
  <si>
    <t>118</t>
  </si>
  <si>
    <t>5905100010</t>
  </si>
  <si>
    <t>Úprava kolejového lože souvisle strojně v koleji lože otevřené Poznámka: 1. V cenách jsou započteny náklady na úpravu KL koleje a výhybek kontinuálně strojně pluhem, u výhybek ruční dokončení úpravy. 2. V cenách nejsou obsaženy náklady na doplnění a dodávku kameniva.</t>
  </si>
  <si>
    <t>120</t>
  </si>
  <si>
    <t>Poznámka k souboru cen:_x000D_
1. V cenách jsou započteny náklady na úpravu KL koleje a výhybek kontinuálně strojně pluhem, u výhybek ruční dokončení úpravy._x000D_
2. V cenách nejsou obsaženy náklady na doplnění a dodávku kameniva.</t>
  </si>
  <si>
    <t>61</t>
  </si>
  <si>
    <t>5905100020</t>
  </si>
  <si>
    <t>Úprava kolejového lože souvisle strojně v koleji lože zapuštěné Poznámka: 1. V cenách jsou započteny náklady na úpravu KL koleje a výhybek kontinuálně strojně pluhem, u výhybek ruční dokončení úpravy. 2. V cenách nejsou obsaženy náklady na doplnění a dodávku kameniva.</t>
  </si>
  <si>
    <t>122</t>
  </si>
  <si>
    <t>5905100030</t>
  </si>
  <si>
    <t>Úprava kolejového lože souvisle strojně ve výhybce lože otevřené Poznámka: 1. V cenách jsou započteny náklady na úpravu KL koleje a výhybek kontinuálně strojně pluhem, u výhybek ruční dokončení úpravy. 2. V cenách nejsou obsaženy náklady na doplnění a dodávku kameniva.</t>
  </si>
  <si>
    <t>124</t>
  </si>
  <si>
    <t>63</t>
  </si>
  <si>
    <t>5905100040</t>
  </si>
  <si>
    <t>Úprava kolejového lože souvisle strojně ve výhybce lože zapuštěné Poznámka: 1. V cenách jsou započteny náklady na úpravu KL koleje a výhybek kontinuálně strojně pluhem, u výhybek ruční dokončení úpravy. 2. V cenách nejsou obsaženy náklady na doplnění a dodávku kameniva.</t>
  </si>
  <si>
    <t>126</t>
  </si>
  <si>
    <t>5905105010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</si>
  <si>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</si>
  <si>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128</t>
  </si>
  <si>
    <t>Poznámka k souboru cen:_x000D_
1. V cenách jsou započteny náklady na doplnění kameniva ojediněle ručně vidlemi a/nebo souvisle strojně z výsypných vozů případně nakladačem._x000D_
2. V cenách nejsou obsaženy náklady na dodávku kameniva.</t>
  </si>
  <si>
    <t>65</t>
  </si>
  <si>
    <t>5905105020</t>
  </si>
  <si>
    <t>Doplnění KL kamenivem ojediněle ručně ve výhybce Poznámka: 1. V cenách jsou započteny náklady na doplnění kameniva ojediněle ručně vidlemi a/nebo souvisle strojně z výsypných vozů případně nakladačem. 2. V cenách nejsou obsaženy náklady na dodávku kameniva.</t>
  </si>
  <si>
    <t>130</t>
  </si>
  <si>
    <t>5905105030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</si>
  <si>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</si>
  <si>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132</t>
  </si>
  <si>
    <t>67</t>
  </si>
  <si>
    <t>5905105040</t>
  </si>
  <si>
    <t>Doplnění KL kamenivem souvisle strojně ve výhybce Poznámka: 1. V cenách jsou započteny náklady na doplnění kameniva ojediněle ručně vidlemi a/nebo souvisle strojně z výsypných vozů případně nakladačem. 2. V cenách nejsou obsaženy náklady na dodávku kameniva.</t>
  </si>
  <si>
    <t>134</t>
  </si>
  <si>
    <t>5905110010</t>
  </si>
  <si>
    <t>Snížení KL pod patou kolejnice v koleji Poznámka: 1. V cenách jsou započteny náklady na snížení KL pod patou kolejnice ručně vidlemi. 2. V cenách nejsou obsaženy náklady na doplnění a dodávku kameniva.</t>
  </si>
  <si>
    <t>136</t>
  </si>
  <si>
    <t>Poznámka k souboru cen:_x000D_
1. V cenách jsou započteny náklady na snížení KL pod patou kolejnice ručně vidlemi._x000D_
2. V cenách nejsou obsaženy náklady na doplnění a dodávku kameniva.</t>
  </si>
  <si>
    <t>69</t>
  </si>
  <si>
    <t>5905110020</t>
  </si>
  <si>
    <t>Snížení KL pod patou kolejnice ve výhybce Poznámka: 1. V cenách jsou započteny náklady na snížení KL pod patou kolejnice ručně vidlemi. 2. V cenách nejsou obsaženy náklady na doplnění a dodávku kameniva.</t>
  </si>
  <si>
    <t>138</t>
  </si>
  <si>
    <t>5905115010</t>
  </si>
  <si>
    <t>Příplatek za úpravu nadvýšení KL v oblouku o malém poloměru Poznámka: 1. V cenách jsou započteny náklady na úpravu nadvýšení KL ručně. 2. V cenách nejsou obsaženy náklady na doplnění a zřízení nadvýšení z vozů a na dodávku kameniva.</t>
  </si>
  <si>
    <t>140</t>
  </si>
  <si>
    <t>Poznámka k souboru cen:_x000D_
1. V cenách jsou započteny náklady na úpravu nadvýšení KL ručně._x000D_
2. V cenách nejsou obsaženy náklady na doplnění a zřízení nadvýšení z vozů a na dodávku kameniva.</t>
  </si>
  <si>
    <t>71</t>
  </si>
  <si>
    <t>5905120010</t>
  </si>
  <si>
    <t>Prolití kameniva KL pryskyřicí povrchové pro zamezení úletu kameniva tl. 100 až 200 mm Poznámka: 1. V cenách jsou započteny náklady na prolepení vrstvy kameniva. 2. V cenách nejsou obsaženy náklady na dodávku směsi.</t>
  </si>
  <si>
    <t>142</t>
  </si>
  <si>
    <t>Poznámka k souboru cen:_x000D_
1. V cenách jsou započteny náklady na prolepení vrstvy kameniva._x000D_
2. V cenách nejsou obsaženy náklady na dodávku směsi.</t>
  </si>
  <si>
    <t>5905120020</t>
  </si>
  <si>
    <t>Prolití kameniva KL pryskyřicí strukturní pro zvýšení odporu KL tl. do 600 mm Poznámka: 1. V cenách jsou započteny náklady na prolepení vrstvy kameniva. 2. V cenách nejsou obsaženy náklady na dodávku směsi.</t>
  </si>
  <si>
    <t>144</t>
  </si>
  <si>
    <t>73</t>
  </si>
  <si>
    <t>5905120030</t>
  </si>
  <si>
    <t>Prolití kameniva KL pryskyřicí strukturní dočasné jako náhrada pažení tl. do 600 mm Poznámka: 1. V cenách jsou započteny náklady na prolepení vrstvy kameniva. 2. V cenách nejsou obsaženy náklady na dodávku směsi.</t>
  </si>
  <si>
    <t>146</t>
  </si>
  <si>
    <t>5906005010</t>
  </si>
  <si>
    <t>Ruční výměna pražce v KL otevřeném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</si>
  <si>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kus</t>
  </si>
  <si>
    <t>148</t>
  </si>
  <si>
    <t>Poznámka k souboru cen:_x000D_
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materiálu._x000D_
2. V cenách nejsou obsaženy náklady na dodávku materiálu, dopravu výzisku na skládku a skládkovné.</t>
  </si>
  <si>
    <t>75</t>
  </si>
  <si>
    <t>5906005020</t>
  </si>
  <si>
    <t>Ruční výměna pražce v KL otevřeném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</si>
  <si>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150</t>
  </si>
  <si>
    <t>5906005120</t>
  </si>
  <si>
    <t>Ruční výměna pražce v KL otevřeném pražec betonový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</si>
  <si>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152</t>
  </si>
  <si>
    <t>77</t>
  </si>
  <si>
    <t>5906005125</t>
  </si>
  <si>
    <t>Ruční výměna pražce v KL otevřeném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</si>
  <si>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154</t>
  </si>
  <si>
    <t>5906010010</t>
  </si>
  <si>
    <t>Ruční výměna pražce v KL zapuštěném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</si>
  <si>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156</t>
  </si>
  <si>
    <t>79</t>
  </si>
  <si>
    <t>5906010020</t>
  </si>
  <si>
    <t>Ruční výměna pražce v KL zapuštěném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</si>
  <si>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158</t>
  </si>
  <si>
    <t>5906010030</t>
  </si>
  <si>
    <t>Ruční výměna pražce v KL zapuštěném pražec dřevěný výhybkový délky do 3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</si>
  <si>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160</t>
  </si>
  <si>
    <t>81</t>
  </si>
  <si>
    <t>5906010040</t>
  </si>
  <si>
    <t>Ruční výměna pražce v KL zapuštěném pražec dřevěný výhybkový délky přes 3 do 4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</si>
  <si>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162</t>
  </si>
  <si>
    <t>5906010050</t>
  </si>
  <si>
    <t>Ruční výměna pražce v KL zapuštěném pražec dřevěný výhybkový délky přes 4 do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</si>
  <si>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164</t>
  </si>
  <si>
    <t>83</t>
  </si>
  <si>
    <t>5906010060</t>
  </si>
  <si>
    <t>Ruční výměna pražce v KL zapuštěném pražec dřevěný výhybkový délky přes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</si>
  <si>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166</t>
  </si>
  <si>
    <t>5906010120</t>
  </si>
  <si>
    <t>Ruční výměna pražce v KL zapuštěném pražec betonový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</si>
  <si>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168</t>
  </si>
  <si>
    <t>85</t>
  </si>
  <si>
    <t>5906010125</t>
  </si>
  <si>
    <t>Ruční výměna pražce v KL zapuštěném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</si>
  <si>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170</t>
  </si>
  <si>
    <t>5906010130</t>
  </si>
  <si>
    <t>Ruční výměna pražce v KL zapuštěném pražec betonový výhybkový délky do 3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</si>
  <si>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172</t>
  </si>
  <si>
    <t>87</t>
  </si>
  <si>
    <t>5906010140</t>
  </si>
  <si>
    <t>Ruční výměna pražce v KL zapuštěném pražec betonový výhybkový délky přes 3 do 4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</si>
  <si>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174</t>
  </si>
  <si>
    <t>5906010150</t>
  </si>
  <si>
    <t>Ruční výměna pražce v KL zapuštěném pražec betonový výhybkový délky přes 4 do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</si>
  <si>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176</t>
  </si>
  <si>
    <t>89</t>
  </si>
  <si>
    <t>5906010160</t>
  </si>
  <si>
    <t>Ruční výměna pražce v KL zapuštěném pražec betonový výhybkový délky přes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</si>
  <si>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178</t>
  </si>
  <si>
    <t>5906015010</t>
  </si>
  <si>
    <t>Výměna pražce malou těžící mechanizací v KL otevřeném i zapuštěném pražec dřevěný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</si>
  <si>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180</t>
  </si>
  <si>
    <t>Poznámka k souboru cen:_x000D_
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materiálu._x000D_
2. V cenách nejsou obsaženy náklady na dodávku materiálu, dopravu výzisku na skládku a skládkovné.</t>
  </si>
  <si>
    <t>91</t>
  </si>
  <si>
    <t>5906015020</t>
  </si>
  <si>
    <t>Výměna pražce malou těžící mechanizací v KL otevřeném i zapuštěném pražec dřevěný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</si>
  <si>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182</t>
  </si>
  <si>
    <t>5906015030</t>
  </si>
  <si>
    <t>Výměna pražce malou těžící mechanizací v KL otevřeném i zapuštěném pražec dřevěný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</si>
  <si>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184</t>
  </si>
  <si>
    <t>93</t>
  </si>
  <si>
    <t>5906015040</t>
  </si>
  <si>
    <t>Výměna pražce malou těžící mechanizací v KL otevřeném i zapuštěném pražec dřevěný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</si>
  <si>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186</t>
  </si>
  <si>
    <t>5906015050</t>
  </si>
  <si>
    <t>Výměna pražce malou těžící mechanizací v KL otevřeném i zapuštěném pražec dřevěný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</si>
  <si>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188</t>
  </si>
  <si>
    <t>95</t>
  </si>
  <si>
    <t>5906015060</t>
  </si>
  <si>
    <t>Výměna pražce malou těžící mechanizací v KL otevřeném i zapuštěném pražec dřevěný výhybkový délky přes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</si>
  <si>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190</t>
  </si>
  <si>
    <t>5906015110</t>
  </si>
  <si>
    <t>Výměna pražce malou těžící mechanizací v KL otevřeném i zapuštěném pražec betonový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</si>
  <si>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192</t>
  </si>
  <si>
    <t>97</t>
  </si>
  <si>
    <t>5906015120</t>
  </si>
  <si>
    <t>Výměna pražce malou těžící mechanizací v KL otevřeném i zapuštěném pražec betonový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</si>
  <si>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194</t>
  </si>
  <si>
    <t>5906015130</t>
  </si>
  <si>
    <t>Výměna pražce malou těžící mechanizací v KL otevřeném i zapuštěném pražec betonový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</si>
  <si>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196</t>
  </si>
  <si>
    <t>99</t>
  </si>
  <si>
    <t>5906015140</t>
  </si>
  <si>
    <t>Výměna pražce malou těžící mechanizací v KL otevřeném i zapuštěném pražec betonový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</si>
  <si>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198</t>
  </si>
  <si>
    <t>5906015150</t>
  </si>
  <si>
    <t>Výměna pražce malou těžící mechanizací v KL otevřeném i zapuštěném pražec betonový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</si>
  <si>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200</t>
  </si>
  <si>
    <t>101</t>
  </si>
  <si>
    <t>5906015160</t>
  </si>
  <si>
    <t>Výměna pražce malou těžící mechanizací v KL otevřeném i zapuštěném pražec betonový výhybkový délky přes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</si>
  <si>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202</t>
  </si>
  <si>
    <t>5906020110</t>
  </si>
  <si>
    <t>Souvislá výměna pražců v KL otevřeném i zapuštěném pražce betonové příčné nevystrojené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</si>
  <si>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204</t>
  </si>
  <si>
    <t>Poznámka k souboru cen:_x000D_
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materiálu._x000D_
2. V cenách nejsou obsaženy náklady na podbití pražců, snížení KL pod patou kolejnice, dodávku materiálu, dopravu výzisku na skládku a skládkovné.</t>
  </si>
  <si>
    <t>103</t>
  </si>
  <si>
    <t>5906020120</t>
  </si>
  <si>
    <t>Souvislá výměna pražců v KL otevřeném i zapuštěném pražce betonové příčné 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</si>
  <si>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206</t>
  </si>
  <si>
    <t>5906040010</t>
  </si>
  <si>
    <t>Výměna podélných podpor podélných dřevěných Poznámka: 1. V cenách jsou započteny náklady na demontáž, výměnu a montáž dílu a vrtání otvorů pro vrtule u dřevěných podpor, impregnaci otvorů včetně impregnačního materiálu.</t>
  </si>
  <si>
    <t>208</t>
  </si>
  <si>
    <t>Poznámka k souboru cen:_x000D_
1. V cenách jsou započteny náklady na demontáž, výměnu a montáž dílu a vrtání otvorů pro vrtule u dřevěných podpor, impregnaci otvorů včetně impregnačního materiálu.</t>
  </si>
  <si>
    <t>105</t>
  </si>
  <si>
    <t>5906045010</t>
  </si>
  <si>
    <t>Příplatek za překážku po jedné straně koleje Poznámka: 1. V cenách jsou započteny náklady na obtížnou manipulaci u překážky dlouhé alespoň 0,5 metru a vzdálené méně než 2,5 metru od osy koleje. Pro výkon se stanoví délka nezbytně nutná.</t>
  </si>
  <si>
    <t>210</t>
  </si>
  <si>
    <t>Poznámka k souboru cen:_x000D_
1. V cenách jsou započteny náklady na obtížnou manipulaci u překážky dlouhé alespoň 0,5 metru a vzdálené méně než 2,5 metru od osy koleje. Pro výkon se stanoví délka nezbytně nutná.</t>
  </si>
  <si>
    <t>5906045020</t>
  </si>
  <si>
    <t>Příplatek za překážku po obou stranách koleje Poznámka: 1. V cenách jsou započteny náklady na obtížnou manipulaci u překážky dlouhé alespoň 0,5 metru a vzdálené méně než 2,5 metru od osy koleje. Pro výkon se stanoví délka nezbytně nutná.</t>
  </si>
  <si>
    <t>212</t>
  </si>
  <si>
    <t>107</t>
  </si>
  <si>
    <t>5906050010</t>
  </si>
  <si>
    <t>Příplatek za obtížnost ruční výměny pražce dřevěný za betonový Poznámka: 1. V cenách jsou započteny náklady na manipulaci s pražci.</t>
  </si>
  <si>
    <t>214</t>
  </si>
  <si>
    <t>Poznámka k souboru cen:_x000D_
1. V cenách jsou započteny náklady na manipulaci s pražci.</t>
  </si>
  <si>
    <t>5906052010</t>
  </si>
  <si>
    <t>Příplatek za výměnu pražce současně s podkladnicemi Poznámka: 1. V cenách jsou započteny náklady na výměnu pražce včetně upevňovadel.</t>
  </si>
  <si>
    <t>216</t>
  </si>
  <si>
    <t>Poznámka k souboru cen:_x000D_
1. V cenách jsou započteny náklady na výměnu pražce včetně upevňovadel.</t>
  </si>
  <si>
    <t>109</t>
  </si>
  <si>
    <t>5906055010</t>
  </si>
  <si>
    <t>Příplatek za současnou výměnu pražce s podkladnicovým upevněním a kompletů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</si>
  <si>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218</t>
  </si>
  <si>
    <t>Poznámka k souboru cen:_x000D_
1. V cenách jsou započteny náklady na potřebnou manipulaci, demontáž, výměnu a montáž součásti současně s výměnou pražce včetně případného ošetření mazivem. Položka platí pro všechny typy podpor._x000D_
2. V cenách nejsou obsaženy náklady na dodávku materiálu, dopravu výzisku na skládku a skládkovné.</t>
  </si>
  <si>
    <t>5906055020</t>
  </si>
  <si>
    <t>Příplatek za současnou výměnu pražce s podkladnicovým upevněním a kompletů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</si>
  <si>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220</t>
  </si>
  <si>
    <t>111</t>
  </si>
  <si>
    <t>5906055030</t>
  </si>
  <si>
    <t>Příplatek za současnou výměnu pražce s podkladnicovým upevněním a kompletů, pryžových a polyetylenových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</si>
  <si>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222</t>
  </si>
  <si>
    <t>5906055040</t>
  </si>
  <si>
    <t>Příplatek za současnou výměnu pražce s podkladnicovým upevněním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</si>
  <si>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224</t>
  </si>
  <si>
    <t>113</t>
  </si>
  <si>
    <t>5906055070</t>
  </si>
  <si>
    <t>Příplatek za současnou výměnu pražce s podkladnicovým upevněním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</si>
  <si>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226</t>
  </si>
  <si>
    <t>5906055080</t>
  </si>
  <si>
    <t>Příplatek za současnou výměnu pražce s podkladnicovým upevněním a svěrek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</si>
  <si>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228</t>
  </si>
  <si>
    <t>115</t>
  </si>
  <si>
    <t>5906055090</t>
  </si>
  <si>
    <t>Příplatek za současnou výměnu pražce s podkladnicovým upevněním a svěrek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</si>
  <si>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230</t>
  </si>
  <si>
    <t>5906055110</t>
  </si>
  <si>
    <t>Příplatek za současnou výměnu pražce s bezpodkladnicovým upevněním a kompletů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</si>
  <si>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232</t>
  </si>
  <si>
    <t>117</t>
  </si>
  <si>
    <t>5906055120</t>
  </si>
  <si>
    <t>Příplatek za současnou výměnu pražce s bezpodkladnicovým upevněním a vodicích vložek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</si>
  <si>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234</t>
  </si>
  <si>
    <t>5906055130</t>
  </si>
  <si>
    <t>Příplatek za současnou výměnu pražce s bezpodkladnicovým upevněním a kompletů a vodicích vložek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</si>
  <si>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236</t>
  </si>
  <si>
    <t>119</t>
  </si>
  <si>
    <t>5906055140</t>
  </si>
  <si>
    <t>Příplatek za současnou výměnu pražce s bezpodkladnicovým upevněním a kompletů a vodicích vložek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</si>
  <si>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238</t>
  </si>
  <si>
    <t>5906055150</t>
  </si>
  <si>
    <t>Příplatek za současnou výměnu pražce s bezpodkladnicovým upevněním a kompletů a bočních izolátorů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</si>
  <si>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240</t>
  </si>
  <si>
    <t>121</t>
  </si>
  <si>
    <t>5906055170</t>
  </si>
  <si>
    <t>Příplatek za současnou výměnu pražce s bezpodkladnicovým upevněním a kompletů bočních izolátorů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</si>
  <si>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242</t>
  </si>
  <si>
    <t>5906060010</t>
  </si>
  <si>
    <t>Vrtání pražce dřevěného do 8 otvorů Poznámka: 1. V cenách jsou započteny náklady na potřebnou manipulaci, označení, vyvrtání otvorů a jejich ošetření impregnací, včetně impregnačního materiálu.</t>
  </si>
  <si>
    <t>244</t>
  </si>
  <si>
    <t>Poznámka k souboru cen:_x000D_
1. V cenách jsou započteny náklady na potřebnou manipulaci, označení, vyvrtání otvorů a jejich ošetření impregnací, včetně impregnačního materiálu.</t>
  </si>
  <si>
    <t>123</t>
  </si>
  <si>
    <t>5906060020</t>
  </si>
  <si>
    <t>Vrtání pražce dřevěného přes 8 otvorů Poznámka: 1. V cenách jsou započteny náklady na potřebnou manipulaci, označení, vyvrtání otvorů a jejich ošetření impregnací, včetně impregnačního materiálu.</t>
  </si>
  <si>
    <t>246</t>
  </si>
  <si>
    <t>5906090011</t>
  </si>
  <si>
    <t>Výměna hmoždinky pražec vystrojený betonový nebo dřevěný upevnění dvěma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</si>
  <si>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úl.pl.</t>
  </si>
  <si>
    <t>248</t>
  </si>
  <si>
    <t>Poznámka k souboru cen:_x000D_
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mazivem._x000D_
2. V cenách nejsou obsaženy náklady na dodávku materiálu.</t>
  </si>
  <si>
    <t>125</t>
  </si>
  <si>
    <t>5906090021</t>
  </si>
  <si>
    <t>Výměna hmoždinky pražec vystrojený betonový nebo dřevěný upevnění čtyřmi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</si>
  <si>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250</t>
  </si>
  <si>
    <t>5906093010</t>
  </si>
  <si>
    <t>Výměna hmoždinky pražec nevystrojený dřevěný Poznámka: 1. V cenách jsou započteny náklady na odvrtání, demontáž a výměnu hmoždinky, případnou impregnaci otvorů včetně impregnačního materiálu. 2. V cenách nejsou obsaženy náklady na dodávku materiálu.</t>
  </si>
  <si>
    <t>252</t>
  </si>
  <si>
    <t>Poznámka k souboru cen:_x000D_
1. V cenách jsou započteny náklady na odvrtání, demontáž a výměnu hmoždinky, případnou impregnaci otvorů včetně impregnačního materiálu._x000D_
2. V cenách nejsou obsaženy náklady na dodávku materiálu.</t>
  </si>
  <si>
    <t>127</t>
  </si>
  <si>
    <t>5906093020</t>
  </si>
  <si>
    <t>Výměna hmoždinky pražec nevystrojený betonový Poznámka: 1. V cenách jsou započteny náklady na odvrtání, demontáž a výměnu hmoždinky, případnou impregnaci otvorů včetně impregnačního materiálu. 2. V cenách nejsou obsaženy náklady na dodávku materiálu.</t>
  </si>
  <si>
    <t>254</t>
  </si>
  <si>
    <t>5906100010</t>
  </si>
  <si>
    <t>Sanace trhlin betonových pražců Poznámka: 1. V cenách jsou započteny náklady na očištění, odstranění nečistot, nanesení tmelu a jeho vytvrzení. 2. V cenách nejsou obsaženy náklady na dodávku materiálu.</t>
  </si>
  <si>
    <t>cm</t>
  </si>
  <si>
    <t>256</t>
  </si>
  <si>
    <t>Poznámka k souboru cen:_x000D_
1. V cenách jsou započteny náklady na očištění, odstranění nečistot, nanesení tmelu a jeho vytvrzení._x000D_
2. V cenách nejsou obsaženy náklady na dodávku materiálu.</t>
  </si>
  <si>
    <t>129</t>
  </si>
  <si>
    <t>5906105010</t>
  </si>
  <si>
    <t>Demontáž pražce dřevěný Poznámka: 1. V cenách jsou započteny náklady na manipulaci, demontáž, odstrojení do součástí a uložení pražců.</t>
  </si>
  <si>
    <t>258</t>
  </si>
  <si>
    <t>Poznámka k souboru cen:_x000D_
1. V cenách jsou započteny náklady na manipulaci, demontáž, odstrojení do součástí a uložení pražců.</t>
  </si>
  <si>
    <t>5906105020</t>
  </si>
  <si>
    <t>Demontáž pražce betonový Poznámka: 1. V cenách jsou započteny náklady na manipulaci, demontáž, odstrojení do součástí a uložení pražců.</t>
  </si>
  <si>
    <t>260</t>
  </si>
  <si>
    <t>131</t>
  </si>
  <si>
    <t>5906110005</t>
  </si>
  <si>
    <t>Oprava rozdělení pražců příčných dřevěných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</si>
  <si>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262</t>
  </si>
  <si>
    <t>Poznámka k souboru cen:_x000D_
1. V cenách jsou započteny náklady na uvolnění upevňovadel a ošetření součástí mazivem, odstranění kameniva v míře dostatečné pro posun pražce, jeho posunutí, dotažení upevňovadel, dohození a úprava KL._x000D_
2. V cenách nejsou obsaženy náklady na podbití pražce, doplnění a dodávku kameniva.</t>
  </si>
  <si>
    <t>5906110007</t>
  </si>
  <si>
    <t>Oprava rozdělení pražců příčných dřevěných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</si>
  <si>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264</t>
  </si>
  <si>
    <t>133</t>
  </si>
  <si>
    <t>5906110010</t>
  </si>
  <si>
    <t>Oprava rozdělení pražců příčných dřevěných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</si>
  <si>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266</t>
  </si>
  <si>
    <t>5906110015</t>
  </si>
  <si>
    <t>Oprava rozdělení pražců příčných betonových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</si>
  <si>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268</t>
  </si>
  <si>
    <t>135</t>
  </si>
  <si>
    <t>5906110017</t>
  </si>
  <si>
    <t>Oprava rozdělení pražců příčných betonových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</si>
  <si>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270</t>
  </si>
  <si>
    <t>5906110020</t>
  </si>
  <si>
    <t>Oprava rozdělení pražců příčných betonových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</si>
  <si>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272</t>
  </si>
  <si>
    <t>137</t>
  </si>
  <si>
    <t>5906110050</t>
  </si>
  <si>
    <t>Oprava rozdělení pražců výhybkových dřevěných délky do 3,5 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</si>
  <si>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274</t>
  </si>
  <si>
    <t>5906110060</t>
  </si>
  <si>
    <t>Oprava rozdělení pražců výhybkových dřevěných délky přes 3,5 m do 4 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</si>
  <si>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276</t>
  </si>
  <si>
    <t>139</t>
  </si>
  <si>
    <t>5906110070</t>
  </si>
  <si>
    <t>Oprava rozdělení pražců výhybkových dřevěných délky přes 4 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</si>
  <si>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278</t>
  </si>
  <si>
    <t>5906110080</t>
  </si>
  <si>
    <t>Oprava rozdělení pražců výhybkových betonových délky do 3,5 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</si>
  <si>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280</t>
  </si>
  <si>
    <t>141</t>
  </si>
  <si>
    <t>5906110090</t>
  </si>
  <si>
    <t>Oprava rozdělení pražců výhybkových betonových délky přes 3,5 m do 4 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</si>
  <si>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282</t>
  </si>
  <si>
    <t>5906110100</t>
  </si>
  <si>
    <t>Oprava rozdělení pražců výhybkových betonových délky přes 4 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</si>
  <si>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284</t>
  </si>
  <si>
    <t>143</t>
  </si>
  <si>
    <t>5906120010</t>
  </si>
  <si>
    <t>Zkrácení dřevěného pražce odřezáním Poznámka: 1. V cenách jsou započteny náklady na odstranění mřížky, zkrácení, ošetření čela pražce impregnačním prostředkem včetně impregnačního materiálu a osazení mřížky.</t>
  </si>
  <si>
    <t>286</t>
  </si>
  <si>
    <t>Poznámka k souboru cen:_x000D_
1. V cenách jsou započteny náklady na odstranění mřížky, zkrácení, ošetření čela pražce impregnačním prostředkem včetně impregnačního materiálu a osazení mřížky.</t>
  </si>
  <si>
    <t>5906130015</t>
  </si>
  <si>
    <t>Montáž kolejového roštu v ose koleje pražce dřevěné nevystrojené, tvar UIC60, 60E2 Poznámka: 1. V cenách jsou započteny náklady na manipulaci a montáž KR, u pražců dřevěných nevystrojených i na vrtání pražců. 2. V cenách nejsou obsaženy náklady na dodávku materiálu.</t>
  </si>
  <si>
    <t>288</t>
  </si>
  <si>
    <t>Poznámka k souboru cen:_x000D_
1. V cenách jsou započteny náklady na manipulaci a montáž KR, u pražců dřevěných nevystrojených i na vrtání pražců._x000D_
2. V cenách nejsou obsaženy náklady na dodávku materiálu.</t>
  </si>
  <si>
    <t>145</t>
  </si>
  <si>
    <t>5906130025</t>
  </si>
  <si>
    <t>Montáž kolejového roštu v ose koleje pražce dřevěné nevystrojené, tvar R65 Poznámka: 1. V cenách jsou započteny náklady na manipulaci a montáž KR, u pražců dřevěných nevystrojených i na vrtání pražců. 2. V cenách nejsou obsaženy náklady na dodávku materiálu.</t>
  </si>
  <si>
    <t>290</t>
  </si>
  <si>
    <t>5906130035</t>
  </si>
  <si>
    <t>Montáž kolejového roštu v ose koleje pražce dřevěné nevystrojené, tvar S49, 49E1 Poznámka: 1. V cenách jsou započteny náklady na manipulaci a montáž KR, u pražců dřevěných nevystrojených i na vrtání pražců. 2. V cenách nejsou obsaženy náklady na dodávku materiálu.</t>
  </si>
  <si>
    <t>292</t>
  </si>
  <si>
    <t>147</t>
  </si>
  <si>
    <t>5906130115</t>
  </si>
  <si>
    <t>Montáž kolejového roštu v ose koleje pražce dřevěné vystrojené, tvar UIC60, 60E2 Poznámka: 1. V cenách jsou započteny náklady na manipulaci a montáž KR, u pražců dřevěných nevystrojených i na vrtání pražců. 2. V cenách nejsou obsaženy náklady na dodávku materiálu.</t>
  </si>
  <si>
    <t>294</t>
  </si>
  <si>
    <t>5906130125</t>
  </si>
  <si>
    <t>Montáž kolejového roštu v ose koleje pražce dřevěné vystrojené, tvar R65 Poznámka: 1. V cenách jsou započteny náklady na manipulaci a montáž KR, u pražců dřevěných nevystrojených i na vrtání pražců. 2. V cenách nejsou obsaženy náklady na dodávku materiálu.</t>
  </si>
  <si>
    <t>296</t>
  </si>
  <si>
    <t>149</t>
  </si>
  <si>
    <t>5906130135</t>
  </si>
  <si>
    <t>Montáž kolejového roštu v ose koleje pražce dřevěné vystrojené, tvar S49, 49E1 Poznámka: 1. V cenách jsou započteny náklady na manipulaci a montáž KR, u pražců dřevěných nevystrojených i na vrtání pražců. 2. V cenách nejsou obsaženy náklady na dodávku materiálu.</t>
  </si>
  <si>
    <t>298</t>
  </si>
  <si>
    <t>5906130215</t>
  </si>
  <si>
    <t>Montáž kolejového roštu v ose koleje pražce betonové nevystrojené, tvar UIC60, 60E2 Poznámka: 1. V cenách jsou započteny náklady na manipulaci a montáž KR, u pražců dřevěných nevystrojených i na vrtání pražců. 2. V cenách nejsou obsaženy náklady na dodávku materiálu.</t>
  </si>
  <si>
    <t>300</t>
  </si>
  <si>
    <t>151</t>
  </si>
  <si>
    <t>5906130225</t>
  </si>
  <si>
    <t>Montáž kolejového roštu v ose koleje pražce betonové nevystrojené, tvar R65 Poznámka: 1. V cenách jsou započteny náklady na manipulaci a montáž KR, u pražců dřevěných nevystrojených i na vrtání pražců. 2. V cenách nejsou obsaženy náklady na dodávku materiálu.</t>
  </si>
  <si>
    <t>302</t>
  </si>
  <si>
    <t>5906130235</t>
  </si>
  <si>
    <t>Montáž kolejového roštu v ose koleje pražce betonové nevystrojené, tvar S49, 49E1 Poznámka: 1. V cenách jsou započteny náklady na manipulaci a montáž KR, u pražců dřevěných nevystrojených i na vrtání pražců. 2. V cenách nejsou obsaženy náklady na dodávku materiálu.</t>
  </si>
  <si>
    <t>304</t>
  </si>
  <si>
    <t>153</t>
  </si>
  <si>
    <t>5906130325</t>
  </si>
  <si>
    <t>Montáž kolejového roštu v ose koleje pražce betonové vystrojené, tvar UIC60, 60E2 Poznámka: 1. V cenách jsou započteny náklady na manipulaci a montáž KR, u pražců dřevěných nevystrojených i na vrtání pražců. 2. V cenách nejsou obsaženy náklady na dodávku materiálu.</t>
  </si>
  <si>
    <t>306</t>
  </si>
  <si>
    <t>5906130335</t>
  </si>
  <si>
    <t>Montáž kolejového roštu v ose koleje pražce betonové vystrojené, tvar R65 Poznámka: 1. V cenách jsou započteny náklady na manipulaci a montáž KR, u pražců dřevěných nevystrojených i na vrtání pražců. 2. V cenách nejsou obsaženy náklady na dodávku materiálu.</t>
  </si>
  <si>
    <t>308</t>
  </si>
  <si>
    <t>155</t>
  </si>
  <si>
    <t>5906130345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</si>
  <si>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</si>
  <si>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310</t>
  </si>
  <si>
    <t>5906135015</t>
  </si>
  <si>
    <t>Demontáž kolejového roštu koleje na úložišti pražce dřevěné,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</si>
  <si>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312</t>
  </si>
  <si>
    <t>Poznámka k souboru cen:_x000D_
1. V cenách jsou započteny náklady na demontáž a rozebrání kolejového roštu do součástí, manipulaci, naložení výzisku na dopravní prostředek a uložení na úložišti._x000D_
2. V cenách nejsou obsaženy náklady na dopravu a vytřídění.</t>
  </si>
  <si>
    <t>157</t>
  </si>
  <si>
    <t>5906135025</t>
  </si>
  <si>
    <t>Demontáž kolejového roštu koleje na úložišti pražce dřevěné,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</si>
  <si>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314</t>
  </si>
  <si>
    <t>5906135035</t>
  </si>
  <si>
    <t>Demontáž kolejového roštu koleje na úložišti pražce dřevěné,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</si>
  <si>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316</t>
  </si>
  <si>
    <t>159</t>
  </si>
  <si>
    <t>5906135045</t>
  </si>
  <si>
    <t>Demontáž kolejového roštu koleje na úložišti pražce dřevěné, tvar A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</si>
  <si>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318</t>
  </si>
  <si>
    <t>5906135135</t>
  </si>
  <si>
    <t>Demontáž kolejového roštu koleje na úložišti pražce betonové,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</si>
  <si>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320</t>
  </si>
  <si>
    <t>161</t>
  </si>
  <si>
    <t>5906135145</t>
  </si>
  <si>
    <t>Demontáž kolejového roštu koleje na úložišti pražce betonové,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</si>
  <si>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322</t>
  </si>
  <si>
    <t>5906135155</t>
  </si>
  <si>
    <t>Demontáž kolejového roštu koleje na úložišti pražce betonové,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</si>
  <si>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324</t>
  </si>
  <si>
    <t>163</t>
  </si>
  <si>
    <t>5906135165</t>
  </si>
  <si>
    <t>Demontáž kolejového roštu koleje na úložišti pražce betonové, tvar A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</si>
  <si>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326</t>
  </si>
  <si>
    <t>5906135255</t>
  </si>
  <si>
    <t>Demontáž kolejového roštu koleje na úložišti pražce ocelové válcované, tvar T nebo A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</si>
  <si>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328</t>
  </si>
  <si>
    <t>165</t>
  </si>
  <si>
    <t>5906140015</t>
  </si>
  <si>
    <t>Demontáž kolejového roštu koleje v ose koleje pražce dřevěné,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</si>
  <si>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330</t>
  </si>
  <si>
    <t>Poznámka k souboru cen:_x000D_
1. V cenách jsou započteny náklady na případné odstranění kameniva, rozebrání roštu do součástí, manipulaci, naložení výzisku na dopravní prostředek a uložení na úložišti._x000D_
2. V cenách nejsou obsaženy náklady na dopravu a vytřídění.</t>
  </si>
  <si>
    <t>5906140025</t>
  </si>
  <si>
    <t>Demontáž kolejového roštu koleje v ose koleje pražce dřevěné,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</si>
  <si>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332</t>
  </si>
  <si>
    <t>167</t>
  </si>
  <si>
    <t>5906140035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</si>
  <si>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</si>
  <si>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334</t>
  </si>
  <si>
    <t>5906140045</t>
  </si>
  <si>
    <t>Demontáž kolejového roštu koleje v ose koleje pražce dřevěné, tvar A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</si>
  <si>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336</t>
  </si>
  <si>
    <t>169</t>
  </si>
  <si>
    <t>5906140135</t>
  </si>
  <si>
    <t>Demontáž kolejového roštu koleje v ose koleje pražce betonové,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</si>
  <si>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338</t>
  </si>
  <si>
    <t>5906140145</t>
  </si>
  <si>
    <t>Demontáž kolejového roštu koleje v ose koleje pražce betonové,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</si>
  <si>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340</t>
  </si>
  <si>
    <t>171</t>
  </si>
  <si>
    <t>5906140155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</si>
  <si>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</si>
  <si>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342</t>
  </si>
  <si>
    <t>5906140165</t>
  </si>
  <si>
    <t>Demontáž kolejového roštu koleje v ose koleje pražce betonové, tvar A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</si>
  <si>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344</t>
  </si>
  <si>
    <t>173</t>
  </si>
  <si>
    <t>5906140265</t>
  </si>
  <si>
    <t>Demontáž kolejového roštu koleje v ose koleje pražce ocelové válcované, tvar T nebo A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</si>
  <si>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346</t>
  </si>
  <si>
    <t>5907015381</t>
  </si>
  <si>
    <t>Ojedinělá výměna kolejnic současně s výměnou kompletů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</si>
  <si>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348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</si>
  <si>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mazivem._x000D_
2. V cenách nejsou započteny náklady na dělení kolejnic, zřízení svaru, demontáž nebo montáž styků.</t>
  </si>
  <si>
    <t>175</t>
  </si>
  <si>
    <t>5907015386</t>
  </si>
  <si>
    <t>Ojedinělá výměna kolejnic současně s výměnou kompletů a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</si>
  <si>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350</t>
  </si>
  <si>
    <t>5907015391</t>
  </si>
  <si>
    <t>Ojedinělá výměna kolejnic současně s výměnou kompletů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</si>
  <si>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352</t>
  </si>
  <si>
    <t>177</t>
  </si>
  <si>
    <t>5907015396</t>
  </si>
  <si>
    <t>Ojedinělá výměna kolejnic současně s výměnou kompletů a pryžové podložky, tvar A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</si>
  <si>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354</t>
  </si>
  <si>
    <t>5907015456</t>
  </si>
  <si>
    <t>Ojedinělá výměna kolejnic současně s výměnou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</si>
  <si>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356</t>
  </si>
  <si>
    <t>179</t>
  </si>
  <si>
    <t>5907015461</t>
  </si>
  <si>
    <t>Ojedinělá výměna kolejnic současně s výměnou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</si>
  <si>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358</t>
  </si>
  <si>
    <t>5907015466</t>
  </si>
  <si>
    <t>Ojedinělá výměna kolejnic současně s výměnou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</si>
  <si>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360</t>
  </si>
  <si>
    <t>181</t>
  </si>
  <si>
    <t>5907015471</t>
  </si>
  <si>
    <t>Ojedinělá výměna kolejnic současně s výměnou pryžové podložky, tvar A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</si>
  <si>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362</t>
  </si>
  <si>
    <t>5907015601</t>
  </si>
  <si>
    <t>Ojedinělá výměna kolejnic současně s výměnou kompletů, vodicích vložek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</si>
  <si>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364</t>
  </si>
  <si>
    <t>183</t>
  </si>
  <si>
    <t>5907015606</t>
  </si>
  <si>
    <t>Ojedinělá výměna kolejnic současně s výměnou kompletů, vodicích vložek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</si>
  <si>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366</t>
  </si>
  <si>
    <t>5907015711</t>
  </si>
  <si>
    <t>Ojedinělá výměna kolejnic současně s výměnou spon, bočních izolátorů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</si>
  <si>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368</t>
  </si>
  <si>
    <t>185</t>
  </si>
  <si>
    <t>5907015721</t>
  </si>
  <si>
    <t>Ojedinělá výměna kolejnic současně s výměnou spon, bočních izolátorů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</si>
  <si>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370</t>
  </si>
  <si>
    <t>5907020381</t>
  </si>
  <si>
    <t>Souvislá výměna kolejnic současně s výměnou kompletů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</si>
  <si>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372</t>
  </si>
  <si>
    <t>Poznámka k souboru cen:_x000D_
1. V cenách jsou započteny náklady na demontáž upevňovadel, výměnu kolejnic, dílů a součástí, montáž upevňovadel, úpravu dilatačních spár, pryžových podložek, zřízení nebo demontáž prozatímních styků a ošetření součástí mazivem._x000D_
2. V cenách nejsou započteny náklady na dělení kolejnic, zřízení svaru, demontáž nebo montáž styků.</t>
  </si>
  <si>
    <t>187</t>
  </si>
  <si>
    <t>5907020386</t>
  </si>
  <si>
    <t>Souvislá výměna kolejnic současně s výměnou kompletů a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</si>
  <si>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374</t>
  </si>
  <si>
    <t>5907020391</t>
  </si>
  <si>
    <t>Souvislá výměna kolejnic současně s výměnou kompletů a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</si>
  <si>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376</t>
  </si>
  <si>
    <t>189</t>
  </si>
  <si>
    <t>5907020396</t>
  </si>
  <si>
    <t>Souvislá výměna kolejnic současně s výměnou kompletů a pryžové podložky, tvar A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</si>
  <si>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378</t>
  </si>
  <si>
    <t>5907020456</t>
  </si>
  <si>
    <t>Souvislá výměna kolejnic současně s výměnou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</si>
  <si>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380</t>
  </si>
  <si>
    <t>191</t>
  </si>
  <si>
    <t>5907020461</t>
  </si>
  <si>
    <t>Souvislá výměna kolejnic současně s výměnou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</si>
  <si>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382</t>
  </si>
  <si>
    <t>5907020466</t>
  </si>
  <si>
    <t>Souvislá výměna kolejnic současně s výměnou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</si>
  <si>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384</t>
  </si>
  <si>
    <t>193</t>
  </si>
  <si>
    <t>5907020471</t>
  </si>
  <si>
    <t>Souvislá výměna kolejnic současně s výměnou pryžové podložky, tvar A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</si>
  <si>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386</t>
  </si>
  <si>
    <t>5907020601</t>
  </si>
  <si>
    <t>Souvislá výměna kolejnic současně s výměnou kompletů, vodicích vložek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</si>
  <si>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388</t>
  </si>
  <si>
    <t>195</t>
  </si>
  <si>
    <t>5907020606</t>
  </si>
  <si>
    <t>Souvislá výměna kolejnic současně s výměnou kompletů, vodicích vložek a pryžové podložky,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</si>
  <si>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390</t>
  </si>
  <si>
    <t>5907020711</t>
  </si>
  <si>
    <t>Souvislá výměna kolejnic současně s výměnou spon a bočních izolátorů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</si>
  <si>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392</t>
  </si>
  <si>
    <t>197</t>
  </si>
  <si>
    <t>5907020721</t>
  </si>
  <si>
    <t>Souvislá výměna kolejnic současně s výměnou spon a bočních izolátorů a pryžové podložky,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</si>
  <si>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394</t>
  </si>
  <si>
    <t>5907025381</t>
  </si>
  <si>
    <t>Výměna kolejnicových pásů současně s výměnou kompletů a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</si>
  <si>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396</t>
  </si>
  <si>
    <t>Poznámka k souboru cen:_x000D_
1. V cenách jsou započteny náklady na demontáž upevňovadel, výměnu kolejnicových pásů, dílů a součástí, montáž upevňovadel, úpravu dilatačních spár, pryžových podložek, zřízení nebo demontáž prozatímních styků a ošetření součástí mazivem._x000D_
2. V cenách nejsou započteny náklady na dělení kolejnic, zřízení svaru, demontáž nebo montáž styků.</t>
  </si>
  <si>
    <t>199</t>
  </si>
  <si>
    <t>5907025386</t>
  </si>
  <si>
    <t>Výměna kolejnicových pásů současně s výměnou kompletů a pryžové podložky,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</si>
  <si>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398</t>
  </si>
  <si>
    <t>5907025391</t>
  </si>
  <si>
    <t>Výměna kolejnicových pásů současně s výměnou kompletů a pryžové podložky,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</si>
  <si>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400</t>
  </si>
  <si>
    <t>201</t>
  </si>
  <si>
    <t>5907025456</t>
  </si>
  <si>
    <t>Výměna kolejnicových pásů současně s výměnou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</si>
  <si>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402</t>
  </si>
  <si>
    <t>5907025461</t>
  </si>
  <si>
    <t>Výměna kolejnicových pásů současně s výměnou pryžové podložky,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</si>
  <si>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404</t>
  </si>
  <si>
    <t>203</t>
  </si>
  <si>
    <t>5907025466</t>
  </si>
  <si>
    <t>Výměna kolejnicových pásů současně s výměnou pryžové podložky,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</si>
  <si>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406</t>
  </si>
  <si>
    <t>5907025601</t>
  </si>
  <si>
    <t>Výměna kolejnicových pásů současně s výměnou kompletů, vodicích vložek a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</si>
  <si>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408</t>
  </si>
  <si>
    <t>205</t>
  </si>
  <si>
    <t>5907025606</t>
  </si>
  <si>
    <t>Výměna kolejnicových pásů současně s výměnou kompletů, vodicích vložek a pryžové podložky, tvar S49,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</si>
  <si>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410</t>
  </si>
  <si>
    <t>5907025711</t>
  </si>
  <si>
    <t>Výměna kolejnicových pásů současně s výměnou spon a bočních izolátorů a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</si>
  <si>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412</t>
  </si>
  <si>
    <t>207</t>
  </si>
  <si>
    <t>5907025721</t>
  </si>
  <si>
    <t>Výměna kolejnicových pásů současně s výměnou spon a bočních izolátorů a pryžové podložky, tvar S49,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</si>
  <si>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414</t>
  </si>
  <si>
    <t>5907030381</t>
  </si>
  <si>
    <t>Záměna kolejnic současně s výměnou kompletů a pryžové podložky,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</si>
  <si>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416</t>
  </si>
  <si>
    <t>Poznámka k souboru cen:_x000D_
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mazivem._x000D_
2. V cenách nejsou započteny náklady na dělení kolejnic, zřízení svaru, demontáž nebo montáž styků.</t>
  </si>
  <si>
    <t>209</t>
  </si>
  <si>
    <t>5907030386</t>
  </si>
  <si>
    <t>Záměna kolejnic současně s výměnou kompletů a pryžové podložky,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</si>
  <si>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418</t>
  </si>
  <si>
    <t>5907030391</t>
  </si>
  <si>
    <t>Záměna kolejnic současně s výměnou kompletů a pryžové podložky,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</si>
  <si>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420</t>
  </si>
  <si>
    <t>211</t>
  </si>
  <si>
    <t>5907030456</t>
  </si>
  <si>
    <t>Záměna kolejnic současně s výměnou pryžové podložky,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</si>
  <si>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422</t>
  </si>
  <si>
    <t>5907030461</t>
  </si>
  <si>
    <t>Záměna kolejnic současně s výměnou pryžové podložky,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</si>
  <si>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424</t>
  </si>
  <si>
    <t>213</t>
  </si>
  <si>
    <t>5907030466</t>
  </si>
  <si>
    <t>Záměna kolejnic současně s výměnou pryžové podložky,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</si>
  <si>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426</t>
  </si>
  <si>
    <t>5907030601</t>
  </si>
  <si>
    <t>Záměna kolejnic současně s výměnou kompletů, vodicích vložek a pryžové podložky,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</si>
  <si>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428</t>
  </si>
  <si>
    <t>215</t>
  </si>
  <si>
    <t>5907030606</t>
  </si>
  <si>
    <t>Záměna kolejnic současně s výměnou kompletů, vodicích vložek a pryžové podložky,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</si>
  <si>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430</t>
  </si>
  <si>
    <t>5907040011</t>
  </si>
  <si>
    <t>Posun kolejnic před svařováním tvar kolejnic UIC60, 60E2, R65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</si>
  <si>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432</t>
  </si>
  <si>
    <t>Poznámka k souboru cen:_x000D_
1. V cenách jsou započteny náklady na přizdvižení a posun kolejnice. Položka se použije v případě krácení deformovaných konců kolejnic před svařováním._x000D_
2. V cenách nejsou obsaženy náklady na demontáž a montáž upevňovadel. Položku nelze použít pro posun z důvodu úpravy dilatačních spár před svařováním.</t>
  </si>
  <si>
    <t>217</t>
  </si>
  <si>
    <t>5907040031</t>
  </si>
  <si>
    <t>Posun kolejnic před svařováním tvar kolejnic S49, T, 49E1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</si>
  <si>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434</t>
  </si>
  <si>
    <t>5907040041</t>
  </si>
  <si>
    <t>Posun kolejnic před svařováním tvar kolejnic A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</si>
  <si>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436</t>
  </si>
  <si>
    <t>219</t>
  </si>
  <si>
    <t>5907045010</t>
  </si>
  <si>
    <t>Příplatek za obtížnost při výměně kolejnic v oblouku o poloměru menším než 200 m tv. UIC60 Poznámka: 1. V cenách jsou započteny náklady za obtížné podmínky výměny kolejnic.</t>
  </si>
  <si>
    <t>438</t>
  </si>
  <si>
    <t>Poznámka k souboru cen:_x000D_
1. V cenách jsou započteny náklady za obtížné podmínky výměny kolejnic.</t>
  </si>
  <si>
    <t>5907045020</t>
  </si>
  <si>
    <t>Příplatek za obtížnost při výměně kolejnic v oblouku o poloměru menším než 200 m tv. R65 Poznámka: 1. V cenách jsou započteny náklady za obtížné podmínky výměny kolejnic.</t>
  </si>
  <si>
    <t>440</t>
  </si>
  <si>
    <t>221</t>
  </si>
  <si>
    <t>5907045110</t>
  </si>
  <si>
    <t>Příplatek za obtížnost při výměně kolejnic na rozponových podkladnicích tv. R65 Poznámka: 1. V cenách jsou započteny náklady za obtížné podmínky výměny kolejnic.</t>
  </si>
  <si>
    <t>442</t>
  </si>
  <si>
    <t>5907045120</t>
  </si>
  <si>
    <t>Příplatek za obtížnost při výměně kolejnic na rozponových podkladnicích tv. S49 Poznámka: 1. V cenách jsou započteny náklady za obtížné podmínky výměny kolejnic.</t>
  </si>
  <si>
    <t>444</t>
  </si>
  <si>
    <t>223</t>
  </si>
  <si>
    <t>5907045130</t>
  </si>
  <si>
    <t>Příplatek za obtížnost při výměně kolejnic na rozponových podkladnicích tv. A Poznámka: 1. V cenách jsou započteny náklady za obtížné podmínky výměny kolejnic.</t>
  </si>
  <si>
    <t>446</t>
  </si>
  <si>
    <t>5907050010</t>
  </si>
  <si>
    <t>Dělení kolejnic řezáním nebo rozbroušením, soustavy UIC60 nebo R65 Poznámka: 1. V cenách jsou započteny náklady na manipulaci, podložení, označení a provedení řezu kolejnice.</t>
  </si>
  <si>
    <t>448</t>
  </si>
  <si>
    <t>Poznámka k souboru cen:_x000D_
1. V cenách jsou započteny náklady na manipulaci, podložení, označení a provedení řezu kolejnice.</t>
  </si>
  <si>
    <t>225</t>
  </si>
  <si>
    <t>5907050020</t>
  </si>
  <si>
    <t>Dělení kolejnic řezáním nebo rozbroušením, soustavy S49 nebo T Poznámka: 1. V cenách jsou započteny náklady na manipulaci, podložení, označení a provedení řezu kolejnice.</t>
  </si>
  <si>
    <t>450</t>
  </si>
  <si>
    <t>5907050030</t>
  </si>
  <si>
    <t>Dělení kolejnic řezáním nebo rozbroušením, soustavy A Poznámka: 1. V cenách jsou započteny náklady na manipulaci, podložení, označení a provedení řezu kolejnice.</t>
  </si>
  <si>
    <t>452</t>
  </si>
  <si>
    <t>227</t>
  </si>
  <si>
    <t>5907050110</t>
  </si>
  <si>
    <t>Dělení kolejnic kyslíkem, soustavy UIC60 nebo R65 Poznámka: 1. V cenách jsou započteny náklady na manipulaci, podložení, označení a provedení řezu kolejnice.</t>
  </si>
  <si>
    <t>454</t>
  </si>
  <si>
    <t>5907050120</t>
  </si>
  <si>
    <t>Dělení kolejnic kyslíkem, soustavy S49 nebo T Poznámka: 1. V cenách jsou započteny náklady na manipulaci, podložení, označení a provedení řezu kolejnice.</t>
  </si>
  <si>
    <t>456</t>
  </si>
  <si>
    <t>229</t>
  </si>
  <si>
    <t>5907050130</t>
  </si>
  <si>
    <t>Dělení kolejnic kyslíkem, soustavy A Poznámka: 1. V cenách jsou započteny náklady na manipulaci, podložení, označení a provedení řezu kolejnice.</t>
  </si>
  <si>
    <t>458</t>
  </si>
  <si>
    <t>5907055010</t>
  </si>
  <si>
    <t>Vrtání kolejnic otvor o průměru do 10 mm Poznámka: 1. V cenách jsou započteny náklady na manipulaci, podložení, označení a provedení vrtu ve stojině kolejnice.</t>
  </si>
  <si>
    <t>460</t>
  </si>
  <si>
    <t>Poznámka k souboru cen:_x000D_
1. V cenách jsou započteny náklady na manipulaci, podložení, označení a provedení vrtu ve stojině kolejnice.</t>
  </si>
  <si>
    <t>231</t>
  </si>
  <si>
    <t>5907055020</t>
  </si>
  <si>
    <t>Vrtání kolejnic otvor o průměru přes 10 do 23 mm Poznámka: 1. V cenách jsou započteny náklady na manipulaci, podložení, označení a provedení vrtu ve stojině kolejnice.</t>
  </si>
  <si>
    <t>462</t>
  </si>
  <si>
    <t>5907055030</t>
  </si>
  <si>
    <t>Vrtání kolejnic otvor o průměru přes 23 mm Poznámka: 1. V cenách jsou započteny náklady na manipulaci, podložení, označení a provedení vrtu ve stojině kolejnice.</t>
  </si>
  <si>
    <t>464</t>
  </si>
  <si>
    <t>676</t>
  </si>
  <si>
    <t>5908010015</t>
  </si>
  <si>
    <t>Zřízení kolejnicového styku bez rozřezu tvar UIC60, R65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</si>
  <si>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styk</t>
  </si>
  <si>
    <t>-1426511509</t>
  </si>
  <si>
    <t>677</t>
  </si>
  <si>
    <t>5908010035</t>
  </si>
  <si>
    <t>Zřízení kolejnicového styku bez rozřezu tvar S49, T, A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</si>
  <si>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1000122555</t>
  </si>
  <si>
    <t>678</t>
  </si>
  <si>
    <t>5908010115</t>
  </si>
  <si>
    <t>Zřízení kolejnicového styku s rozřezem a vrtáním - 4 otvory tvar UIC60, R65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</si>
  <si>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-1891440386</t>
  </si>
  <si>
    <t>679</t>
  </si>
  <si>
    <t>5908010135</t>
  </si>
  <si>
    <t>Zřízení kolejnicového styku s rozřezem a vrtáním - 4 otvory tvar S49, T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</si>
  <si>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1936502013</t>
  </si>
  <si>
    <t>680</t>
  </si>
  <si>
    <t>5908010145</t>
  </si>
  <si>
    <t>Zřízení kolejnicového styku s rozřezem a vrtáním - 4 otvory tvar A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</si>
  <si>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1810046949</t>
  </si>
  <si>
    <t>233</t>
  </si>
  <si>
    <t>5908015415</t>
  </si>
  <si>
    <t>Oprava součástí izolovaného styku (IS) demontáž spojek tvar UIC60, R65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</si>
  <si>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466</t>
  </si>
  <si>
    <t>Poznámka k souboru cen:_x000D_
1. V cenách jsou započteny náklady na demontáž, výměnu nebo montáž vnitřní spojky a/nebo celého styku včetně obroušení převalků hlavy kolejnice, případnou výměnu profilové vložky a ošetření součástí mazivem._x000D_
2. V cenách nejsou obsaženy náklady na dodávku materiálu.</t>
  </si>
  <si>
    <t>5908015435</t>
  </si>
  <si>
    <t>Oprava součástí izolovaného styku (IS) demontáž spojek tvar S49, T, A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</si>
  <si>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468</t>
  </si>
  <si>
    <t>235</t>
  </si>
  <si>
    <t>5908015515</t>
  </si>
  <si>
    <t>Oprava součástí izolovaného styku (IS) montáž spojek tvar UIC60, R65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</si>
  <si>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470</t>
  </si>
  <si>
    <t>5908015535</t>
  </si>
  <si>
    <t>Oprava součástí izolovaného styku (IS) montáž spojek tvar S49, T, A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</si>
  <si>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472</t>
  </si>
  <si>
    <t>237</t>
  </si>
  <si>
    <t>5908030015</t>
  </si>
  <si>
    <t>Zřízení A-LISU soupravou in-sittu tvar UIC60, R65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</si>
  <si>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474</t>
  </si>
  <si>
    <t>Poznámka k souboru cen:_x000D_
1. V cenách jsou započteny náklady na demontáž upevňovadel, rozřez kolejnice, obroušení kolejnic, úprava spáry, vyvrtání spojkových otvorů, lepení a montáž styku a upevňovadel, měření geometrie, izolačního stavu a ošetření součástí mazivem._x000D_
2. V cenách nejsou obsaženy náklady na dodávku materiálu.</t>
  </si>
  <si>
    <t>5908030035</t>
  </si>
  <si>
    <t>Zřízení A-LISU soupravou in-sittu tvar S49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</si>
  <si>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476</t>
  </si>
  <si>
    <t>239</t>
  </si>
  <si>
    <t>5908035015</t>
  </si>
  <si>
    <t>Oprava LISU soupravou in-sittu tvar UIC60, R65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</si>
  <si>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478</t>
  </si>
  <si>
    <t>Poznámka k souboru cen:_x000D_
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mazivem._x000D_
2. V cenách nejsou obsaženy náklady na podbití pražců a na dodávku materiálu.</t>
  </si>
  <si>
    <t>5908035035</t>
  </si>
  <si>
    <t>Oprava LISU soupravou in-sittu tvar S49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</si>
  <si>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480</t>
  </si>
  <si>
    <t>241</t>
  </si>
  <si>
    <t>5908045015</t>
  </si>
  <si>
    <t>Výměna podkladnice dvě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</si>
  <si>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482</t>
  </si>
  <si>
    <t>Poznámka k souboru cen:_x000D_
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</si>
  <si>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5908045026</t>
  </si>
  <si>
    <t>Výměna podkladnice čtyři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</si>
  <si>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484</t>
  </si>
  <si>
    <t>243</t>
  </si>
  <si>
    <t>5908050007</t>
  </si>
  <si>
    <t>Výměna upevnění podkladnicového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</si>
  <si>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486</t>
  </si>
  <si>
    <t>Poznámka k souboru cen:_x000D_
1. V cenách jsou započteny náklady na demontáž, výměnu a montáž, ošetření součástí mazivem a naložení výzisku na dopravní prostředek._x000D_
2. V cenách nejsou obsaženy náklady na vrtání pražce a dodávku materiálu.</t>
  </si>
  <si>
    <t>5908050010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</si>
  <si>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</si>
  <si>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488</t>
  </si>
  <si>
    <t>245</t>
  </si>
  <si>
    <t>5908050045</t>
  </si>
  <si>
    <t>Výměna upevnění bezpokladnicového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</si>
  <si>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490</t>
  </si>
  <si>
    <t>5908050050</t>
  </si>
  <si>
    <t>Výměna upevnění bezpokladnicového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</si>
  <si>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492</t>
  </si>
  <si>
    <t>247</t>
  </si>
  <si>
    <t>5908050070</t>
  </si>
  <si>
    <t>Výměna upevnění bezpokladnicového komplety, pryžová podložka a úhlové vodicí vložky nebo boční izolátory Poznámka: 1. V cenách jsou započteny náklady na demontáž, výměnu a montáž, ošetření součástí mazivem a naložení výzisku na dopravní prostředek. 2. V cenách nejsou obsaženy náklady na vrtání pražce a dodávku materiálu.</t>
  </si>
  <si>
    <t>494</t>
  </si>
  <si>
    <t>5908052010</t>
  </si>
  <si>
    <t>Výměna podložky pryžové pod patu kolejnice Poznámka: 1. V cenách jsou započteny náklady na demontáž upevňovadel, výměnu součásti, montáž upevňovadel a ošetření součástí mazivem. 2. V cenách nejsou obsaženy náklady na dodávku materiálu.</t>
  </si>
  <si>
    <t>496</t>
  </si>
  <si>
    <t>Poznámka k souboru cen:_x000D_
1. V cenách jsou započteny náklady na demontáž upevňovadel, výměnu součásti, montáž upevňovadel a ošetření součástí mazivem._x000D_
2. V cenách nejsou obsaženy náklady na dodávku materiálu.</t>
  </si>
  <si>
    <t>249</t>
  </si>
  <si>
    <t>5908053020</t>
  </si>
  <si>
    <t>Výměna drobného kolejiva adaptér pružné spony "e" Poznámka: 1. V cenách jsou započteny náklady na demontáž upevňovadel, výměnu součásti, montáž upevňovadel a ošetření součástí mazivem. 2. V cenách nejsou obsaženy náklady na dodávku materiálu.</t>
  </si>
  <si>
    <t>498</t>
  </si>
  <si>
    <t>5908053030</t>
  </si>
  <si>
    <t>Výměna drobného kolejiva izolátor pružné spony Poznámka: 1. V cenách jsou započteny náklady na demontáž upevňovadel, výměnu součásti, montáž upevňovadel a ošetření součástí mazivem. 2. V cenách nejsou obsaženy náklady na dodávku materiálu.</t>
  </si>
  <si>
    <t>500</t>
  </si>
  <si>
    <t>251</t>
  </si>
  <si>
    <t>5908053040</t>
  </si>
  <si>
    <t>Výměna drobného kolejiva izolátor boční Poznámka: 1. V cenách jsou započteny náklady na demontáž upevňovadel, výměnu součásti, montáž upevňovadel a ošetření součástí mazivem. 2. V cenách nejsou obsaženy náklady na dodávku materiálu.</t>
  </si>
  <si>
    <t>502</t>
  </si>
  <si>
    <t>5908053050</t>
  </si>
  <si>
    <t>Výměna drobného kolejiva vložka vodící úhlová Poznámka: 1. V cenách jsou započteny náklady na demontáž upevňovadel, výměnu součásti, montáž upevňovadel a ošetření součástí mazivem. 2. V cenách nejsou obsaženy náklady na dodávku materiálu.</t>
  </si>
  <si>
    <t>504</t>
  </si>
  <si>
    <t>253</t>
  </si>
  <si>
    <t>5908053090</t>
  </si>
  <si>
    <t>Výměna drobného kolejiva svěrka rozponová Poznámka: 1. V cenách jsou započteny náklady na demontáž upevňovadel, výměnu součásti, montáž upevňovadel a ošetření součástí mazivem. 2. V cenách nejsou obsaženy náklady na dodávku materiálu.</t>
  </si>
  <si>
    <t>506</t>
  </si>
  <si>
    <t>5908053100</t>
  </si>
  <si>
    <t>Výměna drobného kolejiva svěrka tuhá Poznámka: 1. V cenách jsou započteny náklady na demontáž upevňovadel, výměnu součásti, montáž upevňovadel a ošetření součástí mazivem. 2. V cenách nejsou obsaženy náklady na dodávku materiálu.</t>
  </si>
  <si>
    <t>508</t>
  </si>
  <si>
    <t>255</t>
  </si>
  <si>
    <t>5908053110</t>
  </si>
  <si>
    <t>Výměna drobného kolejiva svěrka pružná Poznámka: 1. V cenách jsou započteny náklady na demontáž upevňovadel, výměnu součásti, montáž upevňovadel a ošetření součástí mazivem. 2. V cenách nejsou obsaženy náklady na dodávku materiálu.</t>
  </si>
  <si>
    <t>510</t>
  </si>
  <si>
    <t>5908053120</t>
  </si>
  <si>
    <t>Výměna drobného kolejiva svěrka výhybková VT Poznámka: 1. V cenách jsou započteny náklady na demontáž upevňovadel, výměnu součásti, montáž upevňovadel a ošetření součástí mazivem. 2. V cenách nejsou obsaženy náklady na dodávku materiálu.</t>
  </si>
  <si>
    <t>512</t>
  </si>
  <si>
    <t>257</t>
  </si>
  <si>
    <t>5908053130</t>
  </si>
  <si>
    <t>Výměna drobného kolejiva spona pružná "FC" Poznámka: 1. V cenách jsou započteny náklady na demontáž upevňovadel, výměnu součásti, montáž upevňovadel a ošetření součástí mazivem. 2. V cenách nejsou obsaženy náklady na dodávku materiálu.</t>
  </si>
  <si>
    <t>514</t>
  </si>
  <si>
    <t>5908053140</t>
  </si>
  <si>
    <t>Výměna drobného kolejiva spona pružná "e" Poznámka: 1. V cenách jsou započteny náklady na demontáž upevňovadel, výměnu součásti, montáž upevňovadel a ošetření součástí mazivem. 2. V cenách nejsou obsaženy náklady na dodávku materiálu.</t>
  </si>
  <si>
    <t>516</t>
  </si>
  <si>
    <t>259</t>
  </si>
  <si>
    <t>5908053150</t>
  </si>
  <si>
    <t>Výměna drobného kolejiva šroub svěrkový tv. T Poznámka: 1. V cenách jsou započteny náklady na demontáž upevňovadel, výměnu součásti, montáž upevňovadel a ošetření součástí mazivem. 2. V cenách nejsou obsaženy náklady na dodávku materiálu.</t>
  </si>
  <si>
    <t>518</t>
  </si>
  <si>
    <t>5908053160</t>
  </si>
  <si>
    <t>Výměna drobného kolejiva šroub svěrkový tv. RS Poznámka: 1. V cenách jsou započteny náklady na demontáž upevňovadel, výměnu součásti, montáž upevňovadel a ošetření součástí mazivem. 2. V cenách nejsou obsaženy náklady na dodávku materiálu.</t>
  </si>
  <si>
    <t>520</t>
  </si>
  <si>
    <t>261</t>
  </si>
  <si>
    <t>5908053250</t>
  </si>
  <si>
    <t>Výměna drobného kolejiva kroužek dvojitý pružný Poznámka: 1. V cenách jsou započteny náklady na demontáž upevňovadel, výměnu součásti, montáž upevňovadel a ošetření součástí mazivem. 2. V cenách nejsou obsaženy náklady na dodávku materiálu.</t>
  </si>
  <si>
    <t>522</t>
  </si>
  <si>
    <t>5908053270</t>
  </si>
  <si>
    <t>Výměna drobného kolejiva vložka "M" Poznámka: 1. V cenách jsou započteny náklady na demontáž upevňovadel, výměnu součásti, montáž upevňovadel a ošetření součástí mazivem. 2. V cenách nejsou obsaženy náklady na dodávku materiálu.</t>
  </si>
  <si>
    <t>524</t>
  </si>
  <si>
    <t>263</t>
  </si>
  <si>
    <t>5908060010</t>
  </si>
  <si>
    <t>Oprava rozchodu koleje převrtáním podkladnice 2 vrtule Poznámka: 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 2. V cenách nejsou obsaženy náklady na dodávku materiálu.</t>
  </si>
  <si>
    <t>526</t>
  </si>
  <si>
    <t>Poznámka k souboru cen:_x000D_
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mazivem._x000D_
2. V cenách nejsou obsaženy náklady na dodávku materiálu.</t>
  </si>
  <si>
    <t>5908060020</t>
  </si>
  <si>
    <t>Oprava rozchodu koleje převrtáním podkladnice 4 vrtule Poznámka: 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 2. V cenách nejsou obsaženy náklady na dodávku materiálu.</t>
  </si>
  <si>
    <t>528</t>
  </si>
  <si>
    <t>265</t>
  </si>
  <si>
    <t>5908065120</t>
  </si>
  <si>
    <t>Ojedinělé dotahování upevňovadel s protáčením závitů šroub svěrkový Poznámka: 1. V cenách jsou započteny náklady na dotažení doporučeným utahovacím momentem a ošetření součástí mazivem.</t>
  </si>
  <si>
    <t>530</t>
  </si>
  <si>
    <t>Poznámka k souboru cen:_x000D_
1. V cenách jsou započteny náklady na dotažení doporučeným utahovacím momentem a ošetření součástí mazivem.</t>
  </si>
  <si>
    <t>5908065140</t>
  </si>
  <si>
    <t>Ojedinělé dotahování upevňovadel s protáčením závitů vrtule Poznámka: 1. V cenách jsou započteny náklady na dotažení doporučeným utahovacím momentem a ošetření součástí mazivem.</t>
  </si>
  <si>
    <t>532</t>
  </si>
  <si>
    <t>267</t>
  </si>
  <si>
    <t>5908070325</t>
  </si>
  <si>
    <t>Souvislé dotahování upevňovadel v koleji s protáčením závitů šrouby svěrkové Poznámka: 1. V cenách jsou započteny náklady na dotažení součástí doporučeným utahovacím momentem a ošetření součástí mazivem.</t>
  </si>
  <si>
    <t>534</t>
  </si>
  <si>
    <t>Poznámka k souboru cen:_x000D_
1. V cenách jsou započteny náklady na dotažení součástí doporučeným utahovacím momentem a ošetření součástí mazivem.</t>
  </si>
  <si>
    <t>5908070415</t>
  </si>
  <si>
    <t>Souvislé dotahování upevňovadel v koleji s protáčením závitů vrtule Poznámka: 1. V cenách jsou započteny náklady na dotažení součástí doporučeným utahovacím momentem a ošetření součástí mazivem.</t>
  </si>
  <si>
    <t>536</t>
  </si>
  <si>
    <t>269</t>
  </si>
  <si>
    <t>5909010020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</si>
  <si>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</si>
  <si>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538</t>
  </si>
  <si>
    <t>Poznámka k souboru cen:_x000D_
1. V cenách jsou započteny náklady na podbití pražce oboustranně v otevřeném i zapuštěném KL, odstranění kameniva, zdvih, ruční podbití, úprava profilu KL a případná úprava snížení pod patou kolejnice.</t>
  </si>
  <si>
    <t>5909010030</t>
  </si>
  <si>
    <t>Ojedinělé ruční podbití pražců příčných betonových Poznámka: 1. V cenách jsou započteny náklady na podbití pražce oboustranně v otevřeném i zapuštěném KL, odstranění kameniva, zdvih, ruční podbití, úprava profilu KL a případná úprava snížení pod patou kolejnice.</t>
  </si>
  <si>
    <t>540</t>
  </si>
  <si>
    <t>271</t>
  </si>
  <si>
    <t>5909010040</t>
  </si>
  <si>
    <t>Ojedinělé ruční podbití pražců příčných ocelových válcovaných Poznámka: 1. V cenách jsou započteny náklady na podbití pražce oboustranně v otevřeném i zapuštěném KL, odstranění kameniva, zdvih, ruční podbití, úprava profilu KL a případná úprava snížení pod patou kolejnice.</t>
  </si>
  <si>
    <t>542</t>
  </si>
  <si>
    <t>5909010110</t>
  </si>
  <si>
    <t>Ojedinělé ruční podbití pražců výhybkových dřevěných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</si>
  <si>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544</t>
  </si>
  <si>
    <t>273</t>
  </si>
  <si>
    <t>5909010120</t>
  </si>
  <si>
    <t>Ojedinělé ruční podbití pražců výhybkových dřevěných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</si>
  <si>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546</t>
  </si>
  <si>
    <t>5909010130</t>
  </si>
  <si>
    <t>Ojedinělé ruční podbití pražců výhybkových dřevěných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</si>
  <si>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548</t>
  </si>
  <si>
    <t>275</t>
  </si>
  <si>
    <t>5909010210</t>
  </si>
  <si>
    <t>Ojedinělé ruční podbití pražců výhybkových ocelových válcovaných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</si>
  <si>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550</t>
  </si>
  <si>
    <t>5909010220</t>
  </si>
  <si>
    <t>Ojedinělé ruční podbití pražců výhybkových ocelových válcovaných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</si>
  <si>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552</t>
  </si>
  <si>
    <t>277</t>
  </si>
  <si>
    <t>5909010230</t>
  </si>
  <si>
    <t>Ojedinělé ruční podbití pražců výhybkových ocelových válcovaných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</si>
  <si>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554</t>
  </si>
  <si>
    <t>5909010410</t>
  </si>
  <si>
    <t>Ojedinělé ruční podbití pražců výhybkových betonových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</si>
  <si>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556</t>
  </si>
  <si>
    <t>279</t>
  </si>
  <si>
    <t>5909010420</t>
  </si>
  <si>
    <t>Ojedinělé ruční podbití pražců výhybkových betonových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</si>
  <si>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558</t>
  </si>
  <si>
    <t>5909010430</t>
  </si>
  <si>
    <t>Ojedinělé ruční podbití pražců výhybkových betonových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</si>
  <si>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560</t>
  </si>
  <si>
    <t>281</t>
  </si>
  <si>
    <t>5909015510</t>
  </si>
  <si>
    <t>Příplatek k cenám za podbití dvojčitých pražců</t>
  </si>
  <si>
    <t>562</t>
  </si>
  <si>
    <t>5909025010</t>
  </si>
  <si>
    <t>Odstranění lokálních závad koleje pražce dřevěné nebo ocelové Poznámka: 1. V cenách jsou započteny náklady na odstranění lokálních závad podbitím ASP. 2. V cenách nejsou obsaženy náklady na doplnění a dodávku kameniva, úpravu KL a snížení KL pod patou kolejnice.</t>
  </si>
  <si>
    <t>564</t>
  </si>
  <si>
    <t>Poznámka k souboru cen:_x000D_
1. V cenách jsou započteny náklady na odstranění lokálních závad podbitím ASP._x000D_
2. V cenách nejsou obsaženy náklady na doplnění a dodávku kameniva, úpravu KL a snížení KL pod patou kolejnice.</t>
  </si>
  <si>
    <t>283</t>
  </si>
  <si>
    <t>5909025020</t>
  </si>
  <si>
    <t>Odstranění lokálních závad koleje pražce betonové Poznámka: 1. V cenách jsou započteny náklady na odstranění lokálních závad podbitím ASP. 2. V cenách nejsou obsaženy náklady na doplnění a dodávku kameniva, úpravu KL a snížení KL pod patou kolejnice.</t>
  </si>
  <si>
    <t>566</t>
  </si>
  <si>
    <t>5909030010</t>
  </si>
  <si>
    <t>Následná úprava GPK koleje směrové a výškové uspořádání pražce dřevěné nebo ocelové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</si>
  <si>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568</t>
  </si>
  <si>
    <t>Poznámka k souboru cen:_x000D_
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objednateli._x000D_
2. V cenách nejsou obsaženy náklady na zaměření prostorové polohy koleje, doplnění a dodávku kameniva a snížení KL pod patou kolejnice.</t>
  </si>
  <si>
    <t>285</t>
  </si>
  <si>
    <t>5909030020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</si>
  <si>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</si>
  <si>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570</t>
  </si>
  <si>
    <t>5909031010</t>
  </si>
  <si>
    <t>Úprava GPK koleje směrové a výškové uspořádání pražce dřevěné nebo ocelové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</si>
  <si>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572</t>
  </si>
  <si>
    <t>Poznámka k souboru cen:_x000D_
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objednateli._x000D_
2. V cenách nejsou obsaženy náklady na zaměření prostorové polohy koleje, doplnění a dodávku kameniva a snížení KL pod patou kolejnice.</t>
  </si>
  <si>
    <t>287</t>
  </si>
  <si>
    <t>5909031020</t>
  </si>
  <si>
    <t>Úprava GPK koleje směrové a výškové uspořádání pražce betonové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</si>
  <si>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574</t>
  </si>
  <si>
    <t>5909032010</t>
  </si>
  <si>
    <t>Přesná úprava GPK koleje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</si>
  <si>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576</t>
  </si>
  <si>
    <t>Poznámka k souboru cen:_x000D_
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objednateli._x000D_
2. V cenách nejsou obsaženy náklady na zaměření prostorové polohy koleje před zahájením prací, doplnění a dodávku kameniva a snížení KL pod patou kolejnice.</t>
  </si>
  <si>
    <t>289</t>
  </si>
  <si>
    <t>5909032020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</si>
  <si>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</si>
  <si>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578</t>
  </si>
  <si>
    <t>5909040010</t>
  </si>
  <si>
    <t>Následná úprava GPK výhybky směrové a výškové uspořádání pražce dřevěné nebo ocelové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</si>
  <si>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580</t>
  </si>
  <si>
    <t>Poznámka k souboru cen:_x000D_
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objednateli._x000D_
2. V cenách nejsou obsaženy náklady na zaměření prostorové polohy koleje, doplnění a dodávku kameniva a snížení KL pod patou kolejnice.</t>
  </si>
  <si>
    <t>291</t>
  </si>
  <si>
    <t>5909040020</t>
  </si>
  <si>
    <t>Následná úprava GPK výhybky směrové a výškové uspořádání pražce betonové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</si>
  <si>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582</t>
  </si>
  <si>
    <t>5909041010</t>
  </si>
  <si>
    <t>Úprava GPK výhybky směrové a výškové uspořádání pražce dřevěné nebo ocelové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</si>
  <si>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584</t>
  </si>
  <si>
    <t>Poznámka k souboru cen:_x000D_
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objednateli._x000D_
2. V cenách nejsou obsaženy náklady doplnění a dodávku kameniva a snížení KL pod patou kolejnice.</t>
  </si>
  <si>
    <t>293</t>
  </si>
  <si>
    <t>5909041020</t>
  </si>
  <si>
    <t>Úprava GPK výhybky směrové a výškové uspořádání pražce betonové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</si>
  <si>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586</t>
  </si>
  <si>
    <t>5909042010</t>
  </si>
  <si>
    <t>Přesná úprava GPK výhybky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</si>
  <si>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588</t>
  </si>
  <si>
    <t>Poznámka k souboru cen:_x000D_
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objednateli._x000D_
2. V cenách nejsou obsaženy náklady na zaměření prostorové polohy koleje před zahájením prací, doplnění a dodávku kameniva a snížení KL pod patou kolejnice.</t>
  </si>
  <si>
    <t>295</t>
  </si>
  <si>
    <t>5909042020</t>
  </si>
  <si>
    <t>Přesná úprava GPK výhybky směrové a výškové uspořádání pražce betonové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</si>
  <si>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</t>
  </si>
  <si>
    <t>5909050020</t>
  </si>
  <si>
    <t>Stabilizace kolejového lože koleje stávajícího Poznámka: 1. V cenách jsou započteny náklady na stabilizaci v režimu s řízeným (konstantním) poklesem včetně měření a předání tištěných výstupů.</t>
  </si>
  <si>
    <t>592</t>
  </si>
  <si>
    <t>Poznámka k souboru cen:_x000D_
1. V cenách jsou započteny náklady na stabilizaci v režimu s řízeným (konstantním) poklesem včetně měření a předání tištěných výstupů.</t>
  </si>
  <si>
    <t>297</t>
  </si>
  <si>
    <t>5910015010</t>
  </si>
  <si>
    <t>Odtavovací stykové svařování mobilní svářečkou kolejnic nových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</si>
  <si>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</si>
  <si>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594</t>
  </si>
  <si>
    <t>Poznámka k souboru cen:_x000D_
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dokumentace._x000D_
2. V cenách nejsou obsaženy náklady na kontrolu svaru ultrazvukem, podbití pražců a demontáž styku.</t>
  </si>
  <si>
    <t>5910015020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</si>
  <si>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</si>
  <si>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596</t>
  </si>
  <si>
    <t>299</t>
  </si>
  <si>
    <t>5910020010</t>
  </si>
  <si>
    <t>Svařování kolejnic termitem plný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</si>
  <si>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598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</si>
  <si>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svaru._x000D_
2. V cenách nejsou obsaženy náklady na kontrolu svaru ultrazvukem, podbití pražců a demontáž styku.</t>
  </si>
  <si>
    <t>5910020020</t>
  </si>
  <si>
    <t>Svařování kolejnic termitem plný předehřev standardní spára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</si>
  <si>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600</t>
  </si>
  <si>
    <t>301</t>
  </si>
  <si>
    <t>5910020030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</si>
  <si>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</si>
  <si>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602</t>
  </si>
  <si>
    <t>5910020110</t>
  </si>
  <si>
    <t>Svařování kolejnic termitem plný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</si>
  <si>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604</t>
  </si>
  <si>
    <t>303</t>
  </si>
  <si>
    <t>5910020120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</si>
  <si>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</si>
  <si>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606</t>
  </si>
  <si>
    <t>5910020130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</si>
  <si>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</si>
  <si>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608</t>
  </si>
  <si>
    <t>305</t>
  </si>
  <si>
    <t>5910020310</t>
  </si>
  <si>
    <t>Svařování kolejnic termitem plný předehřev standardní spára svar přechodový tv. R65/UIC60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</si>
  <si>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610</t>
  </si>
  <si>
    <t>5910020320</t>
  </si>
  <si>
    <t>Svařování kolejnic termitem plný předehřev standardní spára svar přechodový tv. R65/S49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</si>
  <si>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612</t>
  </si>
  <si>
    <t>307</t>
  </si>
  <si>
    <t>5910020330</t>
  </si>
  <si>
    <t>Svařování kolejnic termitem plný předehřev standardní spára svar přechodový tv. UIC60/S49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</si>
  <si>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614</t>
  </si>
  <si>
    <t>5910020340</t>
  </si>
  <si>
    <t>Svařování kolejnic termitem plný předehřev standardní spára svar přechodový tv. S49/A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</si>
  <si>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616</t>
  </si>
  <si>
    <t>309</t>
  </si>
  <si>
    <t>5910021010</t>
  </si>
  <si>
    <t>Svařování kolejnic termitem zkrácený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</si>
  <si>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618</t>
  </si>
  <si>
    <t>5910021020</t>
  </si>
  <si>
    <t>Svařování kolejnic termitem zkrácený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</si>
  <si>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620</t>
  </si>
  <si>
    <t>311</t>
  </si>
  <si>
    <t>5910021110</t>
  </si>
  <si>
    <t>Svařování kolejnic termitem zkrácený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</si>
  <si>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622</t>
  </si>
  <si>
    <t>5910021120</t>
  </si>
  <si>
    <t>Svařování kolejnic termitem zkrácený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</si>
  <si>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624</t>
  </si>
  <si>
    <t>313</t>
  </si>
  <si>
    <t>5910022010</t>
  </si>
  <si>
    <t>Svařování kolejnic termitem krátký předehřev široká spára, krátký předehřev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</si>
  <si>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626</t>
  </si>
  <si>
    <t>5910022020</t>
  </si>
  <si>
    <t>Svařování kolejnic termitem krátký předehřev široká spára, krátký předehřev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</si>
  <si>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628</t>
  </si>
  <si>
    <t>315</t>
  </si>
  <si>
    <t>5910022030</t>
  </si>
  <si>
    <t>Svařování kolejnic termitem krátký předehřev široká spára, krátký předehřev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</si>
  <si>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630</t>
  </si>
  <si>
    <t>5910025110</t>
  </si>
  <si>
    <t>Svařování kolejnic elektrickým obloukem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</si>
  <si>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632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</si>
  <si>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 schválenými měřidly._x000D_
2. V cenách nejsou obsaženy náklady na kontrolu svaru ultrazvukem, podbití pražců a demontáž styku.</t>
  </si>
  <si>
    <t>317</t>
  </si>
  <si>
    <t>5910025120</t>
  </si>
  <si>
    <t>Svařování kolejnic elektrickým obloukem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</si>
  <si>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634</t>
  </si>
  <si>
    <t>5910025130</t>
  </si>
  <si>
    <t>Svařování kolejnic elektrickým obloukem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</si>
  <si>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636</t>
  </si>
  <si>
    <t>319</t>
  </si>
  <si>
    <t>5910025140</t>
  </si>
  <si>
    <t>Svařování kolejnic elektrickým obloukem svar jednotlivý tv. A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</si>
  <si>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638</t>
  </si>
  <si>
    <t>5910030310</t>
  </si>
  <si>
    <t>Příplatek za směrové vyrovnání kolejnic v obloucích o poloměru 300 m a menším Poznámka: 1. V cenách jsou započteny náklady na použití přípravku pro směrové vyrovnání kolejnic.</t>
  </si>
  <si>
    <t>640</t>
  </si>
  <si>
    <t>Poznámka k souboru cen:_x000D_
1. V cenách jsou započteny náklady na použití přípravku pro směrové vyrovnání kolejnic.</t>
  </si>
  <si>
    <t>321</t>
  </si>
  <si>
    <t>5910035010</t>
  </si>
  <si>
    <t>Dosažení dovolené upínací teploty v BK prodloužením kolejnicového pásu v koleji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</si>
  <si>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642</t>
  </si>
  <si>
    <t>Poznámka k souboru cen:_x000D_
1. V cenách jsou započteny náklady na montáž a demontáž napínacího zařízení nebo ohřevu kolejnic a udržování potřebného prodloužení kolejnicového pásu._x000D_
2. V cenách nejsou obsaženy náklady na demontáž upevňovadel a kolejnicových spojek.</t>
  </si>
  <si>
    <t>5910035020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</si>
  <si>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</si>
  <si>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644</t>
  </si>
  <si>
    <t>323</t>
  </si>
  <si>
    <t>5910035030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</si>
  <si>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</si>
  <si>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646</t>
  </si>
  <si>
    <t>5910040015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</si>
  <si>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</si>
  <si>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648</t>
  </si>
  <si>
    <t>Poznámka k souboru cen:_x000D_
1. V cenách jsou započteny náklady na uvolnění, demontáž a rovnoměrné prodloužení nebo zkrácení kolejnice, vyznačení značek a vedení dokumentace._x000D_
2. V cenách nejsou obsaženy náklady na demontáž kolejnicových spojek.</t>
  </si>
  <si>
    <t>325</t>
  </si>
  <si>
    <t>5910040115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</si>
  <si>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</si>
  <si>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650</t>
  </si>
  <si>
    <t>5910040215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</si>
  <si>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</si>
  <si>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652</t>
  </si>
  <si>
    <t>327</t>
  </si>
  <si>
    <t>5910040315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</si>
  <si>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</si>
  <si>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654</t>
  </si>
  <si>
    <t>5910040415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</si>
  <si>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</si>
  <si>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656</t>
  </si>
  <si>
    <t>329</t>
  </si>
  <si>
    <t>5910045015</t>
  </si>
  <si>
    <t>Zajištění polohy kolejnice bočními válečkovými opěrkami Poznámka: 1. V ceně jsou započteny náklady na montáž a demontáž bočních opěrek v oblouku o malém poloměru.</t>
  </si>
  <si>
    <t>658</t>
  </si>
  <si>
    <t>Poznámka k souboru cen:_x000D_
1. V ceně jsou započteny náklady na montáž a demontáž bočních opěrek v oblouku o malém poloměru.</t>
  </si>
  <si>
    <t>5910125010</t>
  </si>
  <si>
    <t>Úprava geometrie jazyka po výměně Poznámka: 1. V cenách jsou započteny náklady na úpravu dle schváleného postupu, úpravu geometrie, kontrolu doléhání jazyka na opěrky a západkovou zkoušku. 2. V cenách nejsou obsaženy náklady na seřízení závěru výhybky.</t>
  </si>
  <si>
    <t>660</t>
  </si>
  <si>
    <t>Poznámka k souboru cen:_x000D_
1. V cenách jsou započteny náklady na úpravu dle schváleného postupu, úpravu geometrie, kontrolu doléhání jazyka na opěrky a západkovou zkoušku._x000D_
2. V cenách nejsou obsaženy náklady na seřízení závěru výhybky.</t>
  </si>
  <si>
    <t>331</t>
  </si>
  <si>
    <t>5910130030</t>
  </si>
  <si>
    <t>Demontáž zádržné opěrky z jazyka i opornice Poznámka: 1. V cenách jsou započteny náklady na demontáž a naložení výzisku na dopravní prostředek.</t>
  </si>
  <si>
    <t>pár</t>
  </si>
  <si>
    <t>662</t>
  </si>
  <si>
    <t>Poznámka k souboru cen:_x000D_
1. V cenách jsou započteny náklady na demontáž a naložení výzisku na dopravní prostředek.</t>
  </si>
  <si>
    <t>5910131030</t>
  </si>
  <si>
    <t>Montáž zádržné opěrky na jazyk i opornici Poznámka: 1. V cenách jsou započteny náklady na montáž. 2. V cenách nejsou obsaženy náklady na dodávku materiálu a vrtání otvorů.</t>
  </si>
  <si>
    <t>664</t>
  </si>
  <si>
    <t>Poznámka k souboru cen:_x000D_
1. V cenách jsou započteny náklady na montáž._x000D_
2. V cenách nejsou obsaženy náklady na dodávku materiálu a vrtání otvorů.</t>
  </si>
  <si>
    <t>333</t>
  </si>
  <si>
    <t>5910135010</t>
  </si>
  <si>
    <t>Demontáž pražcové kotvy v koleji Poznámka: 1. V cenách jsou započteny náklady na odstranění kameniva, demontáž, dohození a úpravu kameniva a naložení výzisku na dopravní prostředek.</t>
  </si>
  <si>
    <t>666</t>
  </si>
  <si>
    <t>Poznámka k souboru cen:_x000D_
1. V cenách jsou započteny náklady na odstranění kameniva, demontáž, dohození a úpravu kameniva a naložení výzisku na dopravní prostředek.</t>
  </si>
  <si>
    <t>5910135020</t>
  </si>
  <si>
    <t>Demontáž pražcové kotvy ve výhybce Poznámka: 1. V cenách jsou započteny náklady na odstranění kameniva, demontáž, dohození a úpravu kameniva a naložení výzisku na dopravní prostředek.</t>
  </si>
  <si>
    <t>668</t>
  </si>
  <si>
    <t>335</t>
  </si>
  <si>
    <t>5910136010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</si>
  <si>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</si>
  <si>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670</t>
  </si>
  <si>
    <t>Poznámka k souboru cen:_x000D_
1. V cenách jsou započteny náklady na odstranění kameniva, montáž, ošetření součásti mazivem a úpravu kameniva._x000D_
2. V cenách nejsou obsaženy náklady na dodávku materiálu.</t>
  </si>
  <si>
    <t>5910136020</t>
  </si>
  <si>
    <t>Montáž pražcové kotvy ve výhybce Poznámka: 1. V cenách jsou započteny náklady na odstranění kameniva, montáž, ošetření součásti mazivem a úpravu kameniva. 2. V cenách nejsou obsaženy náklady na dodávku materiálu.</t>
  </si>
  <si>
    <t>672</t>
  </si>
  <si>
    <t>337</t>
  </si>
  <si>
    <t>5911005110</t>
  </si>
  <si>
    <t>Válečková stolička jazyka nadzvedávací demontáž s upevněním na patu kolejnice Poznámka: 1. V cenách jsou započteny náklady na provedení, nastavení funkčnosti stabilizátoru a ošetření součástí mazivem. 2. V cenách nejsou obsaženy náklady na dodávku materiálu.</t>
  </si>
  <si>
    <t>674</t>
  </si>
  <si>
    <t>Poznámka k souboru cen:_x000D_
1. V cenách jsou započteny náklady na provedení, nastavení funkčnosti stabilizátoru a ošetření součástí mazivem._x000D_
2. V cenách nejsou obsaženy náklady na dodávku materiálu.</t>
  </si>
  <si>
    <t>5911005210</t>
  </si>
  <si>
    <t>Válečková stolička jazyka nadzvedávací montáž s upevněním na patu kolejnice Poznámka: 1. V cenách jsou započteny náklady na provedení, nastavení funkčnosti stabilizátoru a ošetření součástí mazivem. 2. V cenách nejsou obsaženy náklady na dodávku materiálu.</t>
  </si>
  <si>
    <t>339</t>
  </si>
  <si>
    <t>5911005310</t>
  </si>
  <si>
    <t>Válečková stolička jazyka nadzvedávací seřízení s upevněním na patu kolejnice Poznámka: 1. V cenách jsou započteny náklady na provedení, nastavení funkčnosti stabilizátoru a ošetření součástí mazivem. 2. V cenách nejsou obsaženy náklady na dodávku materiálu.</t>
  </si>
  <si>
    <t>5911029010</t>
  </si>
  <si>
    <t>Výměna jazyka 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</si>
  <si>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Poznámka k souboru cen:_x000D_
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mazivem._x000D_
2. V cenách nejsou započteny náklady na dodávku dílů, dělení kolejnic, zřízení svaru, demontáž a montáž opěrek a styků.</t>
  </si>
  <si>
    <t>341</t>
  </si>
  <si>
    <t>5911029020</t>
  </si>
  <si>
    <t>Výměna jazyka a opornice výhybky jednoduché s jedním čelisťovým závěrem soustavy R65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</si>
  <si>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682</t>
  </si>
  <si>
    <t>5911029030</t>
  </si>
  <si>
    <t>Výměna jazyka 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</si>
  <si>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684</t>
  </si>
  <si>
    <t>343</t>
  </si>
  <si>
    <t>5911060010</t>
  </si>
  <si>
    <t>Výměna výhybkové kolejnice přímé tv. UIC60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</si>
  <si>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686</t>
  </si>
  <si>
    <t>Poznámka k souboru cen:_x000D_
1. V cenách jsou započteny náklady na montáž nebo demontáž prozatímních styků, demontáž upevňovadel, demontáž, výměna kolejnice, úpravu dilatačních spár a pryžových podložek, montáž upevňovadel a ošetření součástí mazivem._x000D_
2. V cenách nejsou započteny náklady na dodávku materiálu, dělení kolejnic, zřízení svaru nebo styku a ošetření součástí mazivem.</t>
  </si>
  <si>
    <t>5911060020</t>
  </si>
  <si>
    <t>Výměna výhybkové kolejnice přímé tv. R65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</si>
  <si>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688</t>
  </si>
  <si>
    <t>345</t>
  </si>
  <si>
    <t>5911060030</t>
  </si>
  <si>
    <t>Výměna výhybkové kolejnice přímé tv. S49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</si>
  <si>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690</t>
  </si>
  <si>
    <t>5911060110</t>
  </si>
  <si>
    <t>Výměna výhybkové kolejnice ohnuté tv. UIC60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</si>
  <si>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692</t>
  </si>
  <si>
    <t>347</t>
  </si>
  <si>
    <t>5911060120</t>
  </si>
  <si>
    <t>Výměna výhybkové kolejnice ohnuté tv. R65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</si>
  <si>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694</t>
  </si>
  <si>
    <t>5911060130</t>
  </si>
  <si>
    <t>Výměna výhybkové kolejnice ohnuté tv. S49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</si>
  <si>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696</t>
  </si>
  <si>
    <t>349</t>
  </si>
  <si>
    <t>5911113010</t>
  </si>
  <si>
    <t>Výměna srdcovky jednoduché montované z kolejnic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</si>
  <si>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t</t>
  </si>
  <si>
    <t>698</t>
  </si>
  <si>
    <t>Poznámka k souboru cen:_x000D_
1. V cenách jsou započteny náklady na zřízení a demontáž prozatímních styků, montáž dílu a upevňovadel, ošetření součástí mazivem a provedení západkové zkoušky._x000D_
2. V cenách nejsou obsaženy náklady na dodávku materiálu, dělení kolejnic, zřízení svaru, demontáž a montáž styků.</t>
  </si>
  <si>
    <t>5911113020</t>
  </si>
  <si>
    <t>Výměna srdcovky jednoduché montované z kolejnic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</si>
  <si>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700</t>
  </si>
  <si>
    <t>351</t>
  </si>
  <si>
    <t>5911113110</t>
  </si>
  <si>
    <t>Výměna srdcovky jednoduché svařované (SK) soustavy UIC60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</si>
  <si>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702</t>
  </si>
  <si>
    <t>5911113130</t>
  </si>
  <si>
    <t>Výměna srdcovky jednoduché svařované (SK)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</si>
  <si>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704</t>
  </si>
  <si>
    <t>353</t>
  </si>
  <si>
    <t>5911113320</t>
  </si>
  <si>
    <t>Výměna srdcovky jednoduché lité (ZPT) soustavy UIC60 za jiný typ včetně výměny sady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</si>
  <si>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706</t>
  </si>
  <si>
    <t>5911121010</t>
  </si>
  <si>
    <t>Výměna kolejnice u přídržnice typ Kn60 přímá soustavy UIC60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</si>
  <si>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708</t>
  </si>
  <si>
    <t>Poznámka k souboru cen:_x000D_
1. V cenách jsou započteny náklady na montáž nebo demontáž prozatímních styků, demontáž upevňovadel, přídržnice a kolejnice, výměnu kolejnice, montáž přídržnice a upevňovadel, úpravu a vymezení šířky žlábku a ošetření součástí mazivem._x000D_
2. V cenách nejsou obsaženy náklady na dodávku materiálu, dělení kolejnic, zřízení svaru, demontáž a montáž styků.</t>
  </si>
  <si>
    <t>355</t>
  </si>
  <si>
    <t>5911121020</t>
  </si>
  <si>
    <t>Výměna kolejnice u přídržnice typ Kn60 přímá soustavy R65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</si>
  <si>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710</t>
  </si>
  <si>
    <t>5911121030</t>
  </si>
  <si>
    <t>Výměna kolejnice u přídržnice typ Kn60 přímá soustavy S49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</si>
  <si>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712</t>
  </si>
  <si>
    <t>357</t>
  </si>
  <si>
    <t>5911121110</t>
  </si>
  <si>
    <t>Výměna kolejnice u přídržnice typ Kn60 ohnuté soustavy UIC60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</si>
  <si>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714</t>
  </si>
  <si>
    <t>5911121120</t>
  </si>
  <si>
    <t>Výměna kolejnice u přídržnice typ Kn60 ohnuté soustavy R65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</si>
  <si>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716</t>
  </si>
  <si>
    <t>359</t>
  </si>
  <si>
    <t>5911121130</t>
  </si>
  <si>
    <t>Výměna kolejnice u přídržnice typ Kn60 ohnuté soustavy S49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</si>
  <si>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718</t>
  </si>
  <si>
    <t>5911233010</t>
  </si>
  <si>
    <t>Demontáž jazykové opěrky soustavy UIC60 Poznámka: 1. V cenách jsou započteny náklady na demontáž a naložení na dopravní prostředek.</t>
  </si>
  <si>
    <t>720</t>
  </si>
  <si>
    <t>Poznámka k souboru cen:_x000D_
1. V cenách jsou započteny náklady na demontáž a naložení na dopravní prostředek.</t>
  </si>
  <si>
    <t>361</t>
  </si>
  <si>
    <t>5911233020</t>
  </si>
  <si>
    <t>Demontáž jazykové opěrky soustavy R65 Poznámka: 1. V cenách jsou započteny náklady na demontáž a naložení na dopravní prostředek.</t>
  </si>
  <si>
    <t>722</t>
  </si>
  <si>
    <t>5911233030</t>
  </si>
  <si>
    <t>Demontáž jazykové opěrky soustavy S49 Poznámka: 1. V cenách jsou započteny náklady na demontáž a naložení na dopravní prostředek.</t>
  </si>
  <si>
    <t>724</t>
  </si>
  <si>
    <t>363</t>
  </si>
  <si>
    <t>5911251010</t>
  </si>
  <si>
    <t>Montáž jazykové opěrky soustavy UIC60 Poznámka: 1. V cenách jsou započteny náklady na montáž a ošetření součásti mazivem. 2. V cenách nejsou obsaženy náklady na dodávku materiálu.</t>
  </si>
  <si>
    <t>726</t>
  </si>
  <si>
    <t>Poznámka k souboru cen:_x000D_
1. V cenách jsou započteny náklady na montáž a ošetření součásti mazivem._x000D_
2. V cenách nejsou obsaženy náklady na dodávku materiálu.</t>
  </si>
  <si>
    <t>5911251020</t>
  </si>
  <si>
    <t>Montáž jazykové opěrky soustavy R65 Poznámka: 1. V cenách jsou započteny náklady na montáž a ošetření součásti mazivem. 2. V cenách nejsou obsaženy náklady na dodávku materiálu.</t>
  </si>
  <si>
    <t>728</t>
  </si>
  <si>
    <t>365</t>
  </si>
  <si>
    <t>5911251030</t>
  </si>
  <si>
    <t>Montáž jazykové opěrky soustavy S49 Poznámka: 1. V cenách jsou započteny náklady na montáž a ošetření součásti mazivem. 2. V cenách nejsou obsaženy náklady na dodávku materiálu.</t>
  </si>
  <si>
    <t>730</t>
  </si>
  <si>
    <t>5911523010</t>
  </si>
  <si>
    <t>Seřízení výměnové části výhybky jednoduché s jedním čelisťovým závěrem soustavy UIC60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</si>
  <si>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732</t>
  </si>
  <si>
    <t>Poznámka k souboru cen:_x000D_
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</si>
  <si>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367</t>
  </si>
  <si>
    <t>5911523020</t>
  </si>
  <si>
    <t>Seřízení výměnové části výhybky jednoduché s jedním čelisťovým závěrem soustavy R65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</si>
  <si>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734</t>
  </si>
  <si>
    <t>5911523030</t>
  </si>
  <si>
    <t>Seřízení výměnové části výhybky jednoduché s jedním čelisťovým závěrem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</si>
  <si>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736</t>
  </si>
  <si>
    <t>369</t>
  </si>
  <si>
    <t>5911523110</t>
  </si>
  <si>
    <t>Seřízení výměnové části výhybky jednoduché s dvěma čelisťovými závěry soustavy UIC60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</si>
  <si>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738</t>
  </si>
  <si>
    <t>5911523120</t>
  </si>
  <si>
    <t>Seřízení výměnové části výhybky jednoduché s dvěma čelisťovými závěry soustavy R65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</si>
  <si>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740</t>
  </si>
  <si>
    <t>371</t>
  </si>
  <si>
    <t>5911523130</t>
  </si>
  <si>
    <t>Seřízení výměnové části výhybky jednoduché s dvěma čelisťovými závěry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</si>
  <si>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742</t>
  </si>
  <si>
    <t>5911523210</t>
  </si>
  <si>
    <t>Seřízení výměnové části výhybky jednoduché s třemi čelisťovými závěry soustavy UIC60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</si>
  <si>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744</t>
  </si>
  <si>
    <t>373</t>
  </si>
  <si>
    <t>5911523220</t>
  </si>
  <si>
    <t>Seřízení výměnové části výhybky jednoduché s třemi čelisťovými závěry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</si>
  <si>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746</t>
  </si>
  <si>
    <t>5911525010</t>
  </si>
  <si>
    <t>Výměna čelisťového závěru výhybky jednoduché bez žlabového pražce soustavy UIC60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</si>
  <si>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748</t>
  </si>
  <si>
    <t>Poznámka k souboru cen:_x000D_
1. V cenách jsou započteny náklady na demontáž, výměnu a montáž, přezkoušení chodu výhybky, provedení západkové zkoušky a ošetření kluzných částí závěru mazivem._x000D_
2. V cenách nejsou obsaženy náklady na dodávku materiálu.</t>
  </si>
  <si>
    <t>375</t>
  </si>
  <si>
    <t>5911525020</t>
  </si>
  <si>
    <t>Výměna čelisťového závěru výhybky jednoduché bez žlabového pražce soustavy R65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</si>
  <si>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750</t>
  </si>
  <si>
    <t>5911525030</t>
  </si>
  <si>
    <t>Výměna čelisťového závěru výhybky jednoduché bez žlabového pražce soustavy S49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</si>
  <si>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752</t>
  </si>
  <si>
    <t>377</t>
  </si>
  <si>
    <t>5911525110</t>
  </si>
  <si>
    <t>Výměna čelisťového závěru výhybky jednoduché v žlabovém pražci soustavy UIC60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</si>
  <si>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754</t>
  </si>
  <si>
    <t>5911525120</t>
  </si>
  <si>
    <t>Výměna čelisťového závěru výhybky jednoduché v žlabovém pražci soustavy S49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</si>
  <si>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756</t>
  </si>
  <si>
    <t>379</t>
  </si>
  <si>
    <t>5911617110</t>
  </si>
  <si>
    <t>Výměna žlabového pražce jednoduché výhybky s přírubou soustavy UIC60 Poznámka: 1. V cenách jsou započteny náklady na demontáž ČZ, výměnu pražce, montáž ČZ, přezkoušení chodu výhybky, provedení západkové zkoušky a ošetření kluzných částí výhybky mazivem. 2. V cenách nejsou obsaženy náklady na dodávku materiálu a podbití pražce.</t>
  </si>
  <si>
    <t>758</t>
  </si>
  <si>
    <t>Poznámka k souboru cen:_x000D_
1. V cenách jsou započteny náklady na demontáž ČZ, výměnu pražce, montáž ČZ, přezkoušení chodu výhybky, provedení západkové zkoušky a ošetření kluzných částí výhybky mazivem._x000D_
2. V cenách nejsou obsaženy náklady na dodávku materiálu a podbití pražce.</t>
  </si>
  <si>
    <t>5911617120</t>
  </si>
  <si>
    <t>Výměna žlabového pražce jednoduché výhybky s přírubou soustavy S49 Poznámka: 1. V cenách jsou započteny náklady na demontáž ČZ, výměnu pražce, montáž ČZ, přezkoušení chodu výhybky, provedení západkové zkoušky a ošetření kluzných částí výhybky mazivem. 2. V cenách nejsou obsaženy náklady na dodávku materiálu a podbití pražce.</t>
  </si>
  <si>
    <t>760</t>
  </si>
  <si>
    <t>381</t>
  </si>
  <si>
    <t>5911683015</t>
  </si>
  <si>
    <t>Demontáž MDZ s pohyblivým jazykem pražce dřevěné tvar UIC60, R65 Poznámka: 1. V cenách jsou započteny náklady na demontáž do součástí a naložení na dopravní prostředek.</t>
  </si>
  <si>
    <t>762</t>
  </si>
  <si>
    <t>Poznámka k souboru cen:_x000D_
1. V cenách jsou započteny náklady na demontáž do součástí a naložení na dopravní prostředek.</t>
  </si>
  <si>
    <t>5911683025</t>
  </si>
  <si>
    <t>Demontáž MDZ s pohyblivým jazykem pražce dřevěné tvar S49, T, A Poznámka: 1. V cenách jsou započteny náklady na demontáž do součástí a naložení na dopravní prostředek.</t>
  </si>
  <si>
    <t>764</t>
  </si>
  <si>
    <t>383</t>
  </si>
  <si>
    <t>5911683115</t>
  </si>
  <si>
    <t>Demontáž MDZ s pohyblivým jazykem pražce betonové tvar UIC60 Poznámka: 1. V cenách jsou započteny náklady na demontáž do součástí a naložení na dopravní prostředek.</t>
  </si>
  <si>
    <t>766</t>
  </si>
  <si>
    <t>5911683125</t>
  </si>
  <si>
    <t>Demontáž MDZ s pohyblivým jazykem pražce betonové tvar S49 Poznámka: 1. V cenách jsou započteny náklady na demontáž do součástí a naložení na dopravní prostředek.</t>
  </si>
  <si>
    <t>768</t>
  </si>
  <si>
    <t>385</t>
  </si>
  <si>
    <t>5911685015</t>
  </si>
  <si>
    <t>Montáž MDZ s pohyblivým jazykem pražce dřevěné tvar UIC60, R65 Poznámka: 1. V cenách jsou započteny náklady na zřízení nebo demontáž prozatímních styků, vrtání otvorů u pražců dřevěných, montáž dílů, a ošetření kluzných částí mazivem. 2. V cenách nejsou započteny náklady na dodávku dílů, zřízení svaru a montáž styků.</t>
  </si>
  <si>
    <t>770</t>
  </si>
  <si>
    <t>Poznámka k souboru cen:_x000D_
1. V cenách jsou započteny náklady na zřízení nebo demontáž prozatímních styků, vrtání otvorů u pražců dřevěných, montáž dílů, a ošetření kluzných částí mazivem._x000D_
2. V cenách nejsou započteny náklady na dodávku dílů, zřízení svaru a montáž styků.</t>
  </si>
  <si>
    <t>5911685025</t>
  </si>
  <si>
    <t>Montáž MDZ s pohyblivým jazykem pražce dřevěné tvar S49, T, A Poznámka: 1. V cenách jsou započteny náklady na zřízení nebo demontáž prozatímních styků, vrtání otvorů u pražců dřevěných, montáž dílů, a ošetření kluzných částí mazivem. 2. V cenách nejsou započteny náklady na dodávku dílů, zřízení svaru a montáž styků.</t>
  </si>
  <si>
    <t>772</t>
  </si>
  <si>
    <t>387</t>
  </si>
  <si>
    <t>5911685115</t>
  </si>
  <si>
    <t>Montáž MDZ s pohyblivým jazykem pražce betonové tvar UIC60 Poznámka: 1. V cenách jsou započteny náklady na zřízení nebo demontáž prozatímních styků, vrtání otvorů u pražců dřevěných, montáž dílů, a ošetření kluzných částí mazivem. 2. V cenách nejsou započteny náklady na dodávku dílů, zřízení svaru a montáž styků.</t>
  </si>
  <si>
    <t>774</t>
  </si>
  <si>
    <t>5911685125</t>
  </si>
  <si>
    <t>Montáž MDZ s pohyblivým jazykem pražce betonové tvar S49 Poznámka: 1. V cenách jsou započteny náklady na zřízení nebo demontáž prozatímních styků, vrtání otvorů u pražců dřevěných, montáž dílů, a ošetření kluzných částí mazivem. 2. V cenách nejsou započteny náklady na dodávku dílů, zřízení svaru a montáž styků.</t>
  </si>
  <si>
    <t>776</t>
  </si>
  <si>
    <t>389</t>
  </si>
  <si>
    <t>5911707015</t>
  </si>
  <si>
    <t>Demontáž pojistných úhelníků na mostech tvar UIC60, R65 Poznámka: 1. V cenách jsou započteny náklady na demontáž, manipulaci a naložení na dopravní prostředek nebo uložení mimo most.</t>
  </si>
  <si>
    <t>778</t>
  </si>
  <si>
    <t>Poznámka k souboru cen:_x000D_
1. V cenách jsou započteny náklady na demontáž, manipulaci a naložení na dopravní prostředek nebo uložení mimo most.</t>
  </si>
  <si>
    <t>5911707025</t>
  </si>
  <si>
    <t>Demontáž pojistných úhelníků na mostech tvar S49, T, A Poznámka: 1. V cenách jsou započteny náklady na demontáž, manipulaci a naložení na dopravní prostředek nebo uložení mimo most.</t>
  </si>
  <si>
    <t>780</t>
  </si>
  <si>
    <t>391</t>
  </si>
  <si>
    <t>5911709015</t>
  </si>
  <si>
    <t>Montáž pojistných úhelníků na mostech tvar UIC60, R65 Poznámka: 1. V cenách jsou započteny náklady na montáž, vrtání otvorů pro vrtule. 2. V cenách nejsou obsaženy náklady na dodávku materiálu.</t>
  </si>
  <si>
    <t>782</t>
  </si>
  <si>
    <t>Poznámka k souboru cen:_x000D_
1. V cenách jsou započteny náklady na montáž, vrtání otvorů pro vrtule._x000D_
2. V cenách nejsou obsaženy náklady na dodávku materiálu.</t>
  </si>
  <si>
    <t>5911709025</t>
  </si>
  <si>
    <t>Montáž pojistných úhelníků na mostech tvar S49, T, A Poznámka: 1. V cenách jsou započteny náklady na montáž, vrtání otvorů pro vrtule. 2. V cenách nejsou obsaženy náklady na dodávku materiálu.</t>
  </si>
  <si>
    <t>784</t>
  </si>
  <si>
    <t>393</t>
  </si>
  <si>
    <t>5911720070</t>
  </si>
  <si>
    <t>Zřízení krytu EOV u výhybky s ČZ jednozávěrové betonové pražce soustavy UIC60 Poznámka: 1. V cenách jsou započteny náklady na odstranění kameniva, montáž objímek na pražec, osazení a uchycení středního krytu, zajištění závlačkami, uchycení bočního krytu přestavníku nebo krytu pro úhlovou páku a/nebo krytu bočního zámku šroubovými svorkami, nasazení přídavné části krytu na nosnou a zajištění polohy pomocí vodicích šroubů a úpravu kameniva u objímek. 2. V cenách nejsou započteny náklady na dodávku materiálu.</t>
  </si>
  <si>
    <t>786</t>
  </si>
  <si>
    <t>Poznámka k souboru cen:_x000D_
1. V cenách jsou započteny náklady na odstranění kameniva, montáž objímek na pražec, osazení a uchycení středního krytu, zajištění závlačkami, uchycení bočního krytu přestavníku nebo krytu pro úhlovou páku a/nebo krytu bočního zámku šroubovými svorkami, nasazení přídavné části krytu na nosnou a zajištění polohy pomocí vodicích šroubů a úpravu kameniva u objímek._x000D_
2. V cenách nejsou započteny náklady na dodávku materiálu.</t>
  </si>
  <si>
    <t>5911720080</t>
  </si>
  <si>
    <t>Zřízení krytu EOV u výhybky s ČZ jednozávěrové betonové pražce soustavy 49 Poznámka: 1. V cenách jsou započteny náklady na odstranění kameniva, montáž objímek na pražec, osazení a uchycení středního krytu, zajištění závlačkami, uchycení bočního krytu přestavníku nebo krytu pro úhlovou páku a/nebo krytu bočního zámku šroubovými svorkami, nasazení přídavné části krytu na nosnou a zajištění polohy pomocí vodicích šroubů a úpravu kameniva u objímek. 2. V cenách nejsou započteny náklady na dodávku materiálu.</t>
  </si>
  <si>
    <t>788</t>
  </si>
  <si>
    <t>395</t>
  </si>
  <si>
    <t>5911720170</t>
  </si>
  <si>
    <t>Zřízení krytu EOV u výhybky s ČZ dvouzávěrové betonové pražce soustavy UIC60 Poznámka: 1. V cenách jsou započteny náklady na odstranění kameniva, montáž objímek na pražec, osazení a uchycení středního krytu, zajištění závlačkami, uchycení bočního krytu přestavníku nebo krytu pro úhlovou páku a/nebo krytu bočního zámku šroubovými svorkami, nasazení přídavné části krytu na nosnou a zajištění polohy pomocí vodicích šroubů a úpravu kameniva u objímek. 2. V cenách nejsou započteny náklady na dodávku materiálu.</t>
  </si>
  <si>
    <t>sada</t>
  </si>
  <si>
    <t>790</t>
  </si>
  <si>
    <t>5911720180</t>
  </si>
  <si>
    <t>Zřízení krytu EOV u výhybky s ČZ dvouzávěrové betonové pražce soustavy 49 Poznámka: 1. V cenách jsou započteny náklady na odstranění kameniva, montáž objímek na pražec, osazení a uchycení středního krytu, zajištění závlačkami, uchycení bočního krytu přestavníku nebo krytu pro úhlovou páku a/nebo krytu bočního zámku šroubovými svorkami, nasazení přídavné části krytu na nosnou a zajištění polohy pomocí vodicích šroubů a úpravu kameniva u objímek. 2. V cenách nejsou započteny náklady na dodávku materiálu.</t>
  </si>
  <si>
    <t>792</t>
  </si>
  <si>
    <t>397</t>
  </si>
  <si>
    <t>5911720270</t>
  </si>
  <si>
    <t>Zřízení krytu EOV u výhybky s ČZ třízávěrové betonové pražce soustavy UIC60 Poznámka: 1. V cenách jsou započteny náklady na odstranění kameniva, montáž objímek na pražec, osazení a uchycení středního krytu, zajištění závlačkami, uchycení bočního krytu přestavníku nebo krytu pro úhlovou páku a/nebo krytu bočního zámku šroubovými svorkami, nasazení přídavné části krytu na nosnou a zajištění polohy pomocí vodicích šroubů a úpravu kameniva u objímek. 2. V cenách nejsou započteny náklady na dodávku materiálu.</t>
  </si>
  <si>
    <t>794</t>
  </si>
  <si>
    <t>5911720280</t>
  </si>
  <si>
    <t>Zřízení krytu EOV u výhybky s ČZ třízávěrové betonové pražce soustavy 49 Poznámka: 1. V cenách jsou započteny náklady na odstranění kameniva, montáž objímek na pražec, osazení a uchycení středního krytu, zajištění závlačkami, uchycení bočního krytu přestavníku nebo krytu pro úhlovou páku a/nebo krytu bočního zámku šroubovými svorkami, nasazení přídavné části krytu na nosnou a zajištění polohy pomocí vodicích šroubů a úpravu kameniva u objímek. 2. V cenách nejsou započteny náklady na dodávku materiálu.</t>
  </si>
  <si>
    <t>796</t>
  </si>
  <si>
    <t>399</t>
  </si>
  <si>
    <t>5912020030</t>
  </si>
  <si>
    <t>Demontáž návěstidla předvěstníku Poznámka: 1. V cenách jsou započteny náklady na demontáž návěstidla a naložení na dopravní prostředek.</t>
  </si>
  <si>
    <t>798</t>
  </si>
  <si>
    <t>Poznámka k souboru cen:_x000D_
1. V cenách jsou započteny náklady na demontáž návěstidla a naložení na dopravní prostředek.</t>
  </si>
  <si>
    <t>5912020040</t>
  </si>
  <si>
    <t>Demontáž návěstidla rychlostníku Poznámka: 1. V cenách jsou započteny náklady na demontáž návěstidla a naložení na dopravní prostředek.</t>
  </si>
  <si>
    <t>800</t>
  </si>
  <si>
    <t>401</t>
  </si>
  <si>
    <t>5912020050</t>
  </si>
  <si>
    <t>Demontáž návěstidla sklonovníku Poznámka: 1. V cenách jsou započteny náklady na demontáž návěstidla a naložení na dopravní prostředek.</t>
  </si>
  <si>
    <t>802</t>
  </si>
  <si>
    <t>5912020090</t>
  </si>
  <si>
    <t>Demontáž návěstidla staničníku Poznámka: 1. V cenách jsou započteny náklady na demontáž návěstidla a naložení na dopravní prostředek.</t>
  </si>
  <si>
    <t>804</t>
  </si>
  <si>
    <t>403</t>
  </si>
  <si>
    <t>5912023010</t>
  </si>
  <si>
    <t>Demontáž návěstidla uloženého ve stezce námezníku Poznámka: 1. V cenách jsou započteny náklady na demontáž návěstidla, zához, úpravu terénu a naložení na dopravní prostředek.</t>
  </si>
  <si>
    <t>806</t>
  </si>
  <si>
    <t>Poznámka k souboru cen:_x000D_
1. V cenách jsou započteny náklady na demontáž návěstidla, zához, úpravu terénu a naložení na dopravní prostředek.</t>
  </si>
  <si>
    <t>5912023020</t>
  </si>
  <si>
    <t>Demontáž návěstidla uloženého ve stezce hraničníku Poznámka: 1. V cenách jsou započteny náklady na demontáž návěstidla, zához, úpravu terénu a naložení na dopravní prostředek.</t>
  </si>
  <si>
    <t>808</t>
  </si>
  <si>
    <t>405</t>
  </si>
  <si>
    <t>5912023030</t>
  </si>
  <si>
    <t>Demontáž návěstidla uloženého ve stezce koncovníku Poznámka: 1. V cenách jsou započteny náklady na demontáž návěstidla, zához, úpravu terénu a naložení na dopravní prostředek.</t>
  </si>
  <si>
    <t>810</t>
  </si>
  <si>
    <t>5912030020</t>
  </si>
  <si>
    <t>Demontáž návěstidla včetně sloupku a patky označníku Poznámka: 1. V cenách jsou započteny náklady na demontáž návěstidla, sloupku a patky, zához, úpravu terénu a naložení na dopravní prostředek.</t>
  </si>
  <si>
    <t>812</t>
  </si>
  <si>
    <t>Poznámka k souboru cen:_x000D_
1. V cenách jsou započteny náklady na demontáž návěstidla, sloupku a patky, zához, úpravu terénu a naložení na dopravní prostředek.</t>
  </si>
  <si>
    <t>407</t>
  </si>
  <si>
    <t>5912030030</t>
  </si>
  <si>
    <t>Demontáž návěstidla včetně sloupku a patky předvěstníku Poznámka: 1. V cenách jsou započteny náklady na demontáž návěstidla, sloupku a patky, zához, úpravu terénu a naložení na dopravní prostředek.</t>
  </si>
  <si>
    <t>814</t>
  </si>
  <si>
    <t>5912030040</t>
  </si>
  <si>
    <t>Demontáž návěstidla včetně sloupku a patky rychlostníku Poznámka: 1. V cenách jsou započteny náklady na demontáž návěstidla, sloupku a patky, zához, úpravu terénu a naložení na dopravní prostředek.</t>
  </si>
  <si>
    <t>816</t>
  </si>
  <si>
    <t>409</t>
  </si>
  <si>
    <t>5912030050</t>
  </si>
  <si>
    <t>Demontáž návěstidla včetně sloupku a patky sklonovníku Poznámka: 1. V cenách jsou započteny náklady na demontáž návěstidla, sloupku a patky, zához, úpravu terénu a naložení na dopravní prostředek.</t>
  </si>
  <si>
    <t>818</t>
  </si>
  <si>
    <t>5912030080</t>
  </si>
  <si>
    <t>Demontáž návěstidla včetně sloupku a patky výstražného kolíku Poznámka: 1. V cenách jsou započteny náklady na demontáž návěstidla, sloupku a patky, zához, úpravu terénu a naložení na dopravní prostředek.</t>
  </si>
  <si>
    <t>820</t>
  </si>
  <si>
    <t>411</t>
  </si>
  <si>
    <t>5912030090</t>
  </si>
  <si>
    <t>Demontáž návěstidla včetně sloupku a patky staničníku Poznámka: 1. V cenách jsou započteny náklady na demontáž návěstidla, sloupku a patky, zához, úpravu terénu a naložení na dopravní prostředek.</t>
  </si>
  <si>
    <t>822</t>
  </si>
  <si>
    <t>5912030100</t>
  </si>
  <si>
    <t>Demontáž návěstidla včetně sloupku a patky tabule před zastávkou Poznámka: 1. V cenách jsou započteny náklady na demontáž návěstidla, sloupku a patky, zához, úpravu terénu a naložení na dopravní prostředek.</t>
  </si>
  <si>
    <t>824</t>
  </si>
  <si>
    <t>413</t>
  </si>
  <si>
    <t>5912030110</t>
  </si>
  <si>
    <t>Demontáž návěstidla včetně sloupku a patky konce nástupiště Poznámka: 1. V cenách jsou započteny náklady na demontáž návěstidla, sloupku a patky, zához, úpravu terénu a naložení na dopravní prostředek.</t>
  </si>
  <si>
    <t>826</t>
  </si>
  <si>
    <t>5912030120</t>
  </si>
  <si>
    <t>Demontáž návěstidla včetně sloupku a patky místa zastavení Poznámka: 1. V cenách jsou započteny náklady na demontáž návěstidla, sloupku a patky, zához, úpravu terénu a naložení na dopravní prostředek.</t>
  </si>
  <si>
    <t>828</t>
  </si>
  <si>
    <t>415</t>
  </si>
  <si>
    <t>5912035030</t>
  </si>
  <si>
    <t>Montáž návěstidla předvěstníku Poznámka: 1. V cenách jsou započteny náklady na montáž a upevnění návěstidla. 2. V cenách nejsou obsaženy náklady na dodávku materiálu.</t>
  </si>
  <si>
    <t>830</t>
  </si>
  <si>
    <t>Poznámka k souboru cen:_x000D_
1. V cenách jsou započteny náklady na montáž a upevnění návěstidla._x000D_
2. V cenách nejsou obsaženy náklady na dodávku materiálu.</t>
  </si>
  <si>
    <t>5912035040</t>
  </si>
  <si>
    <t>Montáž návěstidla rychlostníku Poznámka: 1. V cenách jsou započteny náklady na montáž a upevnění návěstidla. 2. V cenách nejsou obsaženy náklady na dodávku materiálu.</t>
  </si>
  <si>
    <t>832</t>
  </si>
  <si>
    <t>417</t>
  </si>
  <si>
    <t>5912035050</t>
  </si>
  <si>
    <t>Montáž návěstidla sklonovníku Poznámka: 1. V cenách jsou započteny náklady na montáž a upevnění návěstidla. 2. V cenách nejsou obsaženy náklady na dodávku materiálu.</t>
  </si>
  <si>
    <t>834</t>
  </si>
  <si>
    <t>5912035090</t>
  </si>
  <si>
    <t>Montáž návěstidla staničníku Poznámka: 1. V cenách jsou započteny náklady na montáž a upevnění návěstidla. 2. V cenách nejsou obsaženy náklady na dodávku materiálu.</t>
  </si>
  <si>
    <t>836</t>
  </si>
  <si>
    <t>419</t>
  </si>
  <si>
    <t>5912037010</t>
  </si>
  <si>
    <t>Montáž návěstidla uloženého ve stezce námezníku Poznámka: 1. V cenách jsou započteny náklady na montáž návěstidel umístěných ve stezce včetně zemních prací a úpravy místa uložení. 2. V cenách nejsou obsaženy náklady na dodávku materiálu.</t>
  </si>
  <si>
    <t>838</t>
  </si>
  <si>
    <t>Poznámka k souboru cen:_x000D_
1. V cenách jsou započteny náklady na montáž návěstidel umístěných ve stezce včetně zemních prací a úpravy místa uložení._x000D_
2. V cenách nejsou obsaženy náklady na dodávku materiálu.</t>
  </si>
  <si>
    <t>5912037020</t>
  </si>
  <si>
    <t>Montáž návěstidla uloženého ve stezce hraničníku Poznámka: 1. V cenách jsou započteny náklady na montáž návěstidel umístěných ve stezce včetně zemních prací a úpravy místa uložení. 2. V cenách nejsou obsaženy náklady na dodávku materiálu.</t>
  </si>
  <si>
    <t>840</t>
  </si>
  <si>
    <t>421</t>
  </si>
  <si>
    <t>5912037030</t>
  </si>
  <si>
    <t>Montáž návěstidla uloženého ve stezce koncovníku Poznámka: 1. V cenách jsou započteny náklady na montáž návěstidel umístěných ve stezce včetně zemních prací a úpravy místa uložení. 2. V cenách nejsou obsaženy náklady na dodávku materiálu.</t>
  </si>
  <si>
    <t>842</t>
  </si>
  <si>
    <t>5912045020</t>
  </si>
  <si>
    <t>Montáž návěstidla včetně sloupku a patky označníku Poznámka: 1. V cenách jsou započteny náklady na zemní práce, montáž patky, sloupku a návěstidla, úpravu a rozprostření zeminy na terén. 2. V cenách nejsou obsaženy náklady na dodávku materiálu.</t>
  </si>
  <si>
    <t>844</t>
  </si>
  <si>
    <t>Poznámka k souboru cen:_x000D_
1. V cenách jsou započteny náklady na zemní práce, montáž patky, sloupku a návěstidla, úpravu a rozprostření zeminy na terén._x000D_
2. V cenách nejsou obsaženy náklady na dodávku materiálu.</t>
  </si>
  <si>
    <t>423</t>
  </si>
  <si>
    <t>5912045030</t>
  </si>
  <si>
    <t>Montáž návěstidla včetně sloupku a patky předvěstníku Poznámka: 1. V cenách jsou započteny náklady na zemní práce, montáž patky, sloupku a návěstidla, úpravu a rozprostření zeminy na terén. 2. V cenách nejsou obsaženy náklady na dodávku materiálu.</t>
  </si>
  <si>
    <t>846</t>
  </si>
  <si>
    <t>5912045040</t>
  </si>
  <si>
    <t>Montáž návěstidla včetně sloupku a patky rychlostníku Poznámka: 1. V cenách jsou započteny náklady na zemní práce, montáž patky, sloupku a návěstidla, úpravu a rozprostření zeminy na terén. 2. V cenách nejsou obsaženy náklady na dodávku materiálu.</t>
  </si>
  <si>
    <t>848</t>
  </si>
  <si>
    <t>425</t>
  </si>
  <si>
    <t>5912045050</t>
  </si>
  <si>
    <t>Montáž návěstidla včetně sloupku a patky sklonovníku Poznámka: 1. V cenách jsou započteny náklady na zemní práce, montáž patky, sloupku a návěstidla, úpravu a rozprostření zeminy na terén. 2. V cenách nejsou obsaženy náklady na dodávku materiálu.</t>
  </si>
  <si>
    <t>850</t>
  </si>
  <si>
    <t>5912045080</t>
  </si>
  <si>
    <t>Montáž návěstidla včetně sloupku a patky výstražného kolíku Poznámka: 1. V cenách jsou započteny náklady na zemní práce, montáž patky, sloupku a návěstidla, úpravu a rozprostření zeminy na terén. 2. V cenách nejsou obsaženy náklady na dodávku materiálu.</t>
  </si>
  <si>
    <t>852</t>
  </si>
  <si>
    <t>427</t>
  </si>
  <si>
    <t>5912045090</t>
  </si>
  <si>
    <t>Montáž návěstidla včetně sloupku a patky staničníku Poznámka: 1. V cenách jsou započteny náklady na zemní práce, montáž patky, sloupku a návěstidla, úpravu a rozprostření zeminy na terén. 2. V cenách nejsou obsaženy náklady na dodávku materiálu.</t>
  </si>
  <si>
    <t>854</t>
  </si>
  <si>
    <t>5912045100</t>
  </si>
  <si>
    <t>Montáž návěstidla včetně sloupku a patky tabule před zastávkou Poznámka: 1. V cenách jsou započteny náklady na zemní práce, montáž patky, sloupku a návěstidla, úpravu a rozprostření zeminy na terén. 2. V cenách nejsou obsaženy náklady na dodávku materiálu.</t>
  </si>
  <si>
    <t>856</t>
  </si>
  <si>
    <t>429</t>
  </si>
  <si>
    <t>5912045110</t>
  </si>
  <si>
    <t>Montáž návěstidla včetně sloupku a patky konce nástupiště Poznámka: 1. V cenách jsou započteny náklady na zemní práce, montáž patky, sloupku a návěstidla, úpravu a rozprostření zeminy na terén. 2. V cenách nejsou obsaženy náklady na dodávku materiálu.</t>
  </si>
  <si>
    <t>858</t>
  </si>
  <si>
    <t>5912045120</t>
  </si>
  <si>
    <t>Montáž návěstidla včetně sloupku a patky místa zastavení Poznámka: 1. V cenách jsou započteny náklady na zemní práce, montáž patky, sloupku a návěstidla, úpravu a rozprostření zeminy na terén. 2. V cenách nejsou obsaženy náklady na dodávku materiálu.</t>
  </si>
  <si>
    <t>860</t>
  </si>
  <si>
    <t>431</t>
  </si>
  <si>
    <t>5912050120</t>
  </si>
  <si>
    <t>Staničení demontáž hektometrovníku Poznámka: 1. V cenách jsou započteny náklady na zemní práce a výměnu, demontáž nebo montáž staničení. 2. V cenách nejsou obsaženy náklady na dodávku materiálu.</t>
  </si>
  <si>
    <t>862</t>
  </si>
  <si>
    <t>Poznámka k souboru cen:_x000D_
1. V cenách jsou započteny náklady na zemní práce a výměnu, demontáž nebo montáž staničení._x000D_
2. V cenách nejsou obsaženy náklady na dodávku materiálu.</t>
  </si>
  <si>
    <t>5912050220</t>
  </si>
  <si>
    <t>Staničení montáž hektometrovníku Poznámka: 1. V cenách jsou započteny náklady na zemní práce a výměnu, demontáž nebo montáž staničení. 2. V cenách nejsou obsaženy náklady na dodávku materiálu.</t>
  </si>
  <si>
    <t>864</t>
  </si>
  <si>
    <t>433</t>
  </si>
  <si>
    <t>5912060015</t>
  </si>
  <si>
    <t>Demontáž zajišťovací značky konzolové Poznámka: 1. V cenách jsou započteny náklady na demontáž součástí značky, úpravu a urovnání terénu.</t>
  </si>
  <si>
    <t>866</t>
  </si>
  <si>
    <t>Poznámka k souboru cen:_x000D_
1. V cenách jsou započteny náklady na demontáž součástí značky, úpravu a urovnání terénu.</t>
  </si>
  <si>
    <t>5912060115</t>
  </si>
  <si>
    <t>Demontáž zajišťovací značky ocelové sloupkové betonované na místě Poznámka: 1. V cenách jsou započteny náklady na demontáž součástí značky, úpravu a urovnání terénu.</t>
  </si>
  <si>
    <t>868</t>
  </si>
  <si>
    <t>435</t>
  </si>
  <si>
    <t>5912060215</t>
  </si>
  <si>
    <t>Demontáž zajišťovací značky ocelové sloupkové s prefabrikovaným betonovým základem Poznámka: 1. V cenách jsou započteny náklady na demontáž součástí značky, úpravu a urovnání terénu.</t>
  </si>
  <si>
    <t>870</t>
  </si>
  <si>
    <t>5912065015</t>
  </si>
  <si>
    <t>Montáž zajišťovací značky konzolové Poznámka: 1. V cenách jsou započteny náklady na montáž součástí značky včetně zemních prací a úpravy terénu. 2. V cenách nejsou obsaženy náklady na dodávku materiálu.</t>
  </si>
  <si>
    <t>872</t>
  </si>
  <si>
    <t>Poznámka k souboru cen:_x000D_
1. V cenách jsou započteny náklady na montáž součástí značky včetně zemních prací a úpravy terénu._x000D_
2. V cenách nejsou obsaženy náklady na dodávku materiálu.</t>
  </si>
  <si>
    <t>437</t>
  </si>
  <si>
    <t>5912065115</t>
  </si>
  <si>
    <t>Montáž zajišťovací značky ocelové sloupkové betonovaná na místě Poznámka: 1. V cenách jsou započteny náklady na montáž součástí značky včetně zemních prací a úpravy terénu. 2. V cenách nejsou obsaženy náklady na dodávku materiálu.</t>
  </si>
  <si>
    <t>874</t>
  </si>
  <si>
    <t>5912065215</t>
  </si>
  <si>
    <t>Montáž zajišťovací značky ocelové sloupkové s prefabrikovaným betonovým základem Poznámka: 1. V cenách jsou započteny náklady na montáž součástí značky včetně zemních prací a úpravy terénu. 2. V cenách nejsou obsaženy náklady na dodávku materiálu.</t>
  </si>
  <si>
    <t>876</t>
  </si>
  <si>
    <t>439</t>
  </si>
  <si>
    <t>5912065315</t>
  </si>
  <si>
    <t>Montáž štítku zajištění prostorové polohy koleje (PPK) Poznámka: 1. V cenách jsou započteny náklady na montáž štítku včetně úpravy podkladu, na který se štítek umisťuje. 2. V cenách nejsou obsaženy náklady na dodávku materiálu.</t>
  </si>
  <si>
    <t>878</t>
  </si>
  <si>
    <t>Poznámka k souboru cen:_x000D_
1. V cenách jsou započteny náklady na montáž štítku včetně úpravy podkladu, na který se štítek umisťuje._x000D_
2. V cenách nejsou obsaženy náklady na dodávku materiálu.</t>
  </si>
  <si>
    <t>5912065355</t>
  </si>
  <si>
    <t>Demontáž štítku zajištění prostorové polohy koleje (PPK)</t>
  </si>
  <si>
    <t>880</t>
  </si>
  <si>
    <t>441</t>
  </si>
  <si>
    <t>5912075020</t>
  </si>
  <si>
    <t>Demontáž magnetických bodů pro měřicí vůz (MV) Poznámka: 1. V cenách jsou započteny náklady demontáž magnetických bodů včetně manipulace s kameniva.</t>
  </si>
  <si>
    <t>882</t>
  </si>
  <si>
    <t>Poznámka k souboru cen:_x000D_
1. V cenách jsou započteny náklady demontáž magnetických bodů včetně manipulace s kameniva.</t>
  </si>
  <si>
    <t>5912080020</t>
  </si>
  <si>
    <t>Montáž magnetických bodů pro měřicí vůz (MV) Poznámka: 1. V cenách jsou započteny náklady montáž magnetických bodů včetně manipulace s kamenivem. 2. V cenách nejsou obsaženy náklady na dodávku materiálu.</t>
  </si>
  <si>
    <t>884</t>
  </si>
  <si>
    <t>Poznámka k souboru cen:_x000D_
1. V cenách jsou započteny náklady montáž magnetických bodů včetně manipulace s kamenivem._x000D_
2. V cenách nejsou obsaženy náklady na dodávku materiálu.</t>
  </si>
  <si>
    <t>443</t>
  </si>
  <si>
    <t>5913005010</t>
  </si>
  <si>
    <t>Vyčištění železničního přejezdu od nánosu žlábek Poznámka: 1. V cenách jsou započteny náklady na vyčištění a uložení výzisku na terén nebo naložení na dopravní prostředek.</t>
  </si>
  <si>
    <t>886</t>
  </si>
  <si>
    <t>Poznámka k souboru cen:_x000D_
1. V cenách jsou započteny náklady na vyčištění a uložení výzisku na terén nebo naložení na dopravní prostředek.</t>
  </si>
  <si>
    <t>5913005020</t>
  </si>
  <si>
    <t>Vyčištění železničního přejezdu od nánosu povrch konstrukce Poznámka: 1. V cenách jsou započteny náklady na vyčištění a uložení výzisku na terén nebo naložení na dopravní prostředek.</t>
  </si>
  <si>
    <t>888</t>
  </si>
  <si>
    <t>445</t>
  </si>
  <si>
    <t>5913025010</t>
  </si>
  <si>
    <t>Demontáž dílů přejezdu celopryžového v koleji vnější panel Poznámka: 1. V cenách jsou započteny náklady na demontáž a naložení dílů na dopravní prostředek.</t>
  </si>
  <si>
    <t>890</t>
  </si>
  <si>
    <t>Poznámka k souboru cen:_x000D_
1. V cenách jsou započteny náklady na demontáž a naložení dílů na dopravní prostředek.</t>
  </si>
  <si>
    <t>5913025020</t>
  </si>
  <si>
    <t>Demontáž dílů přejezdu celopryžového v koleji vnitřní panel Poznámka: 1. V cenách jsou započteny náklady na demontáž a naložení dílů na dopravní prostředek.</t>
  </si>
  <si>
    <t>892</t>
  </si>
  <si>
    <t>447</t>
  </si>
  <si>
    <t>5913025030</t>
  </si>
  <si>
    <t>Demontáž dílů přejezdu celopryžového v koleji náběhový klín Poznámka: 1. V cenách jsou započteny náklady na demontáž a naložení dílů na dopravní prostředek.</t>
  </si>
  <si>
    <t>894</t>
  </si>
  <si>
    <t>5913025040</t>
  </si>
  <si>
    <t>Demontáž dílů přejezdu celopryžového v koleji spínací táhlo Poznámka: 1. V cenách jsou započteny náklady na demontáž a naložení dílů na dopravní prostředek.</t>
  </si>
  <si>
    <t>896</t>
  </si>
  <si>
    <t>449</t>
  </si>
  <si>
    <t>5913025050</t>
  </si>
  <si>
    <t>Demontáž dílů přejezdu celopryžového v koleji prodlužovací táhlo Poznámka: 1. V cenách jsou započteny náklady na demontáž a naložení dílů na dopravní prostředek.</t>
  </si>
  <si>
    <t>898</t>
  </si>
  <si>
    <t>5913025080</t>
  </si>
  <si>
    <t>Demontáž dílů přejezdu celopryžového v koleji rektifikace Poznámka: 1. V cenách jsou započteny náklady na demontáž a naložení dílů na dopravní prostředek.</t>
  </si>
  <si>
    <t>900</t>
  </si>
  <si>
    <t>451</t>
  </si>
  <si>
    <t>5913025110</t>
  </si>
  <si>
    <t>Demontáž dílů přejezdu celopryžového ve výhybce vnější panel Poznámka: 1. V cenách jsou započteny náklady na demontáž a naložení dílů na dopravní prostředek.</t>
  </si>
  <si>
    <t>902</t>
  </si>
  <si>
    <t>5913025120</t>
  </si>
  <si>
    <t>Demontáž dílů přejezdu celopryžového ve výhybce vnitřní panel Poznámka: 1. V cenách jsou započteny náklady na demontáž a naložení dílů na dopravní prostředek.</t>
  </si>
  <si>
    <t>904</t>
  </si>
  <si>
    <t>453</t>
  </si>
  <si>
    <t>5913025130</t>
  </si>
  <si>
    <t>Demontáž dílů přejezdu celopryžového ve výhybce náběhový klín Poznámka: 1. V cenách jsou započteny náklady na demontáž a naložení dílů na dopravní prostředek.</t>
  </si>
  <si>
    <t>906</t>
  </si>
  <si>
    <t>5913025140</t>
  </si>
  <si>
    <t>Demontáž dílů přejezdu celopryžového ve výhybce spínací táhlo Poznámka: 1. V cenách jsou započteny náklady na demontáž a naložení dílů na dopravní prostředek.</t>
  </si>
  <si>
    <t>908</t>
  </si>
  <si>
    <t>455</t>
  </si>
  <si>
    <t>5913025150</t>
  </si>
  <si>
    <t>Demontáž dílů přejezdu celopryžového ve výhybce prodlužovací táhlo Poznámka: 1. V cenách jsou započteny náklady na demontáž a naložení dílů na dopravní prostředek.</t>
  </si>
  <si>
    <t>910</t>
  </si>
  <si>
    <t>5913025180</t>
  </si>
  <si>
    <t>Demontáž dílů přejezdu celopryžového ve výhybce rektifikace Poznámka: 1. V cenách jsou započteny náklady na demontáž a naložení dílů na dopravní prostředek.</t>
  </si>
  <si>
    <t>912</t>
  </si>
  <si>
    <t>457</t>
  </si>
  <si>
    <t>5913030010</t>
  </si>
  <si>
    <t>Montáž dílů přejezdu celopryžového v koleji vnější panel Poznámka: 1. V cenách jsou započteny náklady na montáž dílů. 2. V cenách nejsou obsaženy náklady na dodávku materiálu.</t>
  </si>
  <si>
    <t>914</t>
  </si>
  <si>
    <t>Poznámka k souboru cen:_x000D_
1. V cenách jsou započteny náklady na montáž dílů._x000D_
2. V cenách nejsou obsaženy náklady na dodávku materiálu.</t>
  </si>
  <si>
    <t>5913030020</t>
  </si>
  <si>
    <t>Montáž dílů přejezdu celopryžového v koleji vnitřní panel Poznámka: 1. V cenách jsou započteny náklady na montáž dílů. 2. V cenách nejsou obsaženy náklady na dodávku materiálu.</t>
  </si>
  <si>
    <t>916</t>
  </si>
  <si>
    <t>459</t>
  </si>
  <si>
    <t>5913030030</t>
  </si>
  <si>
    <t>Montáž dílů přejezdu celopryžového v koleji náběhový klín Poznámka: 1. V cenách jsou započteny náklady na montáž dílů. 2. V cenách nejsou obsaženy náklady na dodávku materiálu.</t>
  </si>
  <si>
    <t>918</t>
  </si>
  <si>
    <t>5913030040</t>
  </si>
  <si>
    <t>Montáž dílů přejezdu celopryžového v koleji spínací táhlo Poznámka: 1. V cenách jsou započteny náklady na montáž dílů. 2. V cenách nejsou obsaženy náklady na dodávku materiálu.</t>
  </si>
  <si>
    <t>920</t>
  </si>
  <si>
    <t>461</t>
  </si>
  <si>
    <t>5913030050</t>
  </si>
  <si>
    <t>Montáž dílů přejezdu celopryžového v koleji prodlužovací táhlo Poznámka: 1. V cenách jsou započteny náklady na montáž dílů. 2. V cenách nejsou obsaženy náklady na dodávku materiálu.</t>
  </si>
  <si>
    <t>922</t>
  </si>
  <si>
    <t>5913030080</t>
  </si>
  <si>
    <t>Montáž dílů přejezdu celopryžového v koleji rektifikace Poznámka: 1. V cenách jsou započteny náklady na montáž dílů. 2. V cenách nejsou obsaženy náklady na dodávku materiálu.</t>
  </si>
  <si>
    <t>924</t>
  </si>
  <si>
    <t>463</t>
  </si>
  <si>
    <t>5913030110</t>
  </si>
  <si>
    <t>Montáž dílů přejezdu celopryžového ve výhybce vnější panel Poznámka: 1. V cenách jsou započteny náklady na montáž dílů. 2. V cenách nejsou obsaženy náklady na dodávku materiálu.</t>
  </si>
  <si>
    <t>926</t>
  </si>
  <si>
    <t>5913030120</t>
  </si>
  <si>
    <t>Montáž dílů přejezdu celopryžového ve výhybce vnitřní panel Poznámka: 1. V cenách jsou započteny náklady na montáž dílů. 2. V cenách nejsou obsaženy náklady na dodávku materiálu.</t>
  </si>
  <si>
    <t>928</t>
  </si>
  <si>
    <t>465</t>
  </si>
  <si>
    <t>5913030130</t>
  </si>
  <si>
    <t>Montáž dílů přejezdu celopryžového ve výhybce náběhový klín Poznámka: 1. V cenách jsou započteny náklady na montáž dílů. 2. V cenách nejsou obsaženy náklady na dodávku materiálu.</t>
  </si>
  <si>
    <t>930</t>
  </si>
  <si>
    <t>5913030140</t>
  </si>
  <si>
    <t>Montáž dílů přejezdu celopryžového ve výhybce spínací táhlo Poznámka: 1. V cenách jsou započteny náklady na montáž dílů. 2. V cenách nejsou obsaženy náklady na dodávku materiálu.</t>
  </si>
  <si>
    <t>932</t>
  </si>
  <si>
    <t>467</t>
  </si>
  <si>
    <t>5913030150</t>
  </si>
  <si>
    <t>Montáž dílů přejezdu celopryžového ve výhybce prodlužovací táhlo Poznámka: 1. V cenách jsou započteny náklady na montáž dílů. 2. V cenách nejsou obsaženy náklady na dodávku materiálu.</t>
  </si>
  <si>
    <t>934</t>
  </si>
  <si>
    <t>5913030180</t>
  </si>
  <si>
    <t>Montáž dílů přejezdu celopryžového ve výhybce rektifikace Poznámka: 1. V cenách jsou započteny náklady na montáž dílů. 2. V cenách nejsou obsaženy náklady na dodávku materiálu.</t>
  </si>
  <si>
    <t>936</t>
  </si>
  <si>
    <t>469</t>
  </si>
  <si>
    <t>5913035010</t>
  </si>
  <si>
    <t>Demontáž celopryžové přejezdové konstrukce málo zatížené v koleji část vnější a vnitřní bez závěrných zídek Poznámka: 1. V cenách jsou započteny náklady na demontáž konstrukce, naložení na dopravní prostředek.</t>
  </si>
  <si>
    <t>938</t>
  </si>
  <si>
    <t>Poznámka k souboru cen:_x000D_
1. V cenách jsou započteny náklady na demontáž konstrukce, naložení na dopravní prostředek.</t>
  </si>
  <si>
    <t>5913035020</t>
  </si>
  <si>
    <t>Demontáž celopryžové přejezdové konstrukce málo zatížené v koleji část vnitřní Poznámka: 1. V cenách jsou započteny náklady na demontáž konstrukce, naložení na dopravní prostředek.</t>
  </si>
  <si>
    <t>940</t>
  </si>
  <si>
    <t>471</t>
  </si>
  <si>
    <t>5913035030</t>
  </si>
  <si>
    <t>Demontáž celopryžové přejezdové konstrukce málo zatížené v koleji část vnější a vnitřní včetně závěrných zídek Poznámka: 1. V cenách jsou započteny náklady na demontáž konstrukce, naložení na dopravní prostředek.</t>
  </si>
  <si>
    <t>942</t>
  </si>
  <si>
    <t>5913035110</t>
  </si>
  <si>
    <t>Demontáž celopryžové přejezdové konstrukce málo zatížené ve výhybce část vnější a vnitřní bez závěrných zídek Poznámka: 1. V cenách jsou započteny náklady na demontáž konstrukce, naložení na dopravní prostředek.</t>
  </si>
  <si>
    <t>944</t>
  </si>
  <si>
    <t>473</t>
  </si>
  <si>
    <t>5913035120</t>
  </si>
  <si>
    <t>Demontáž celopryžové přejezdové konstrukce málo zatížené ve výhybce část vnitřní Poznámka: 1. V cenách jsou započteny náklady na demontáž konstrukce, naložení na dopravní prostředek.</t>
  </si>
  <si>
    <t>946</t>
  </si>
  <si>
    <t>5913035130</t>
  </si>
  <si>
    <t>Demontáž celopryžové přejezdové konstrukce málo zatížené ve výhybce část vnější a vnitřní včetně závěrných zídek Poznámka: 1. V cenách jsou započteny náklady na demontáž konstrukce, naložení na dopravní prostředek.</t>
  </si>
  <si>
    <t>948</t>
  </si>
  <si>
    <t>475</t>
  </si>
  <si>
    <t>5913035210</t>
  </si>
  <si>
    <t>Demontáž celopryžové přejezdové konstrukce silně zatížené v koleji část vnější a vnitřní bez závěrných zídek Poznámka: 1. V cenách jsou započteny náklady na demontáž konstrukce, naložení na dopravní prostředek.</t>
  </si>
  <si>
    <t>950</t>
  </si>
  <si>
    <t>5913035220</t>
  </si>
  <si>
    <t>Demontáž celopryžové přejezdové konstrukce silně zatížené v koleji část vnitřní Poznámka: 1. V cenách jsou započteny náklady na demontáž konstrukce, naložení na dopravní prostředek.</t>
  </si>
  <si>
    <t>952</t>
  </si>
  <si>
    <t>477</t>
  </si>
  <si>
    <t>5913035230</t>
  </si>
  <si>
    <t>Demontáž celopryžové přejezdové konstrukce silně zatížené v koleji část vnější a vnitřní včetně závěrných zídek Poznámka: 1. V cenách jsou započteny náklady na demontáž konstrukce, naložení na dopravní prostředek.</t>
  </si>
  <si>
    <t>954</t>
  </si>
  <si>
    <t>5913035310</t>
  </si>
  <si>
    <t>Demontáž celopryžové přejezdové konstrukce silně zatížené ve výhybce část vnější a vnitřní bez závěrných zídek Poznámka: 1. V cenách jsou započteny náklady na demontáž konstrukce, naložení na dopravní prostředek.</t>
  </si>
  <si>
    <t>956</t>
  </si>
  <si>
    <t>479</t>
  </si>
  <si>
    <t>5913035320</t>
  </si>
  <si>
    <t>Demontáž celopryžové přejezdové konstrukce silně zatížené ve výhybce část vnitřní Poznámka: 1. V cenách jsou započteny náklady na demontáž konstrukce, naložení na dopravní prostředek.</t>
  </si>
  <si>
    <t>958</t>
  </si>
  <si>
    <t>5913035330</t>
  </si>
  <si>
    <t>Demontáž celopryžové přejezdové konstrukce silně zatížené ve výhybce část vnější a vnitřní včetně závěrných zídek Poznámka: 1. V cenách jsou započteny náklady na demontáž konstrukce, naložení na dopravní prostředek.</t>
  </si>
  <si>
    <t>960</t>
  </si>
  <si>
    <t>481</t>
  </si>
  <si>
    <t>5913040010</t>
  </si>
  <si>
    <t>Montáž celopryžové přejezdové konstrukce málo zatížené v koleji část vnější a vnitřní bez závěrných zídek Poznámka: 1. V cenách jsou započteny náklady na montáž konstrukce. 2. V cenách nejsou obsaženy náklady na dodávku materiálu.</t>
  </si>
  <si>
    <t>962</t>
  </si>
  <si>
    <t>Poznámka k souboru cen:_x000D_
1. V cenách jsou započteny náklady na montáž konstrukce._x000D_
2. V cenách nejsou obsaženy náklady na dodávku materiálu.</t>
  </si>
  <si>
    <t>5913040020</t>
  </si>
  <si>
    <t>Montáž celopryžové přejezdové konstrukce málo zatížené v koleji část vnitřní Poznámka: 1. V cenách jsou započteny náklady na montáž konstrukce. 2. V cenách nejsou obsaženy náklady na dodávku materiálu.</t>
  </si>
  <si>
    <t>964</t>
  </si>
  <si>
    <t>483</t>
  </si>
  <si>
    <t>5913040030</t>
  </si>
  <si>
    <t>Montáž celopryžové přejezdové konstrukce málo zatížené v koleji část vnější a vnitřní včetně závěrných zídek Poznámka: 1. V cenách jsou započteny náklady na montáž konstrukce. 2. V cenách nejsou obsaženy náklady na dodávku materiálu.</t>
  </si>
  <si>
    <t>966</t>
  </si>
  <si>
    <t>5913040110</t>
  </si>
  <si>
    <t>Montáž celopryžové přejezdové konstrukce málo zatížené ve výhybce část vnější a vnitřní bez závěrných zídek Poznámka: 1. V cenách jsou započteny náklady na montáž konstrukce. 2. V cenách nejsou obsaženy náklady na dodávku materiálu.</t>
  </si>
  <si>
    <t>968</t>
  </si>
  <si>
    <t>485</t>
  </si>
  <si>
    <t>5913040120</t>
  </si>
  <si>
    <t>Montáž celopryžové přejezdové konstrukce málo zatížené ve výhybce část vnitřní Poznámka: 1. V cenách jsou započteny náklady na montáž konstrukce. 2. V cenách nejsou obsaženy náklady na dodávku materiálu.</t>
  </si>
  <si>
    <t>970</t>
  </si>
  <si>
    <t>5913040130</t>
  </si>
  <si>
    <t>Montáž celopryžové přejezdové konstrukce málo zatížené ve výhybce část vnější a vnitřní včetně závěrných zídek Poznámka: 1. V cenách jsou započteny náklady na montáž konstrukce. 2. V cenách nejsou obsaženy náklady na dodávku materiálu.</t>
  </si>
  <si>
    <t>972</t>
  </si>
  <si>
    <t>487</t>
  </si>
  <si>
    <t>5913040210</t>
  </si>
  <si>
    <t>Montáž celopryžové přejezdové konstrukce silně zatížené v koleji část vnější a vnitřní bez závěrných zídek Poznámka: 1. V cenách jsou započteny náklady na montáž konstrukce. 2. V cenách nejsou obsaženy náklady na dodávku materiálu.</t>
  </si>
  <si>
    <t>974</t>
  </si>
  <si>
    <t>5913040220</t>
  </si>
  <si>
    <t>Montáž celopryžové přejezdové konstrukce silně zatížené v koleji část vnitřní Poznámka: 1. V cenách jsou započteny náklady na montáž konstrukce. 2. V cenách nejsou obsaženy náklady na dodávku materiálu.</t>
  </si>
  <si>
    <t>976</t>
  </si>
  <si>
    <t>489</t>
  </si>
  <si>
    <t>5913040230</t>
  </si>
  <si>
    <t>Montáž celopryžové přejezdové konstrukce silně zatížené v koleji část vnější a vnitřní včetně závěrných zídek Poznámka: 1. V cenách jsou započteny náklady na montáž konstrukce. 2. V cenách nejsou obsaženy náklady na dodávku materiálu.</t>
  </si>
  <si>
    <t>978</t>
  </si>
  <si>
    <t>5913040310</t>
  </si>
  <si>
    <t>Montáž celopryžové přejezdové konstrukce silně zatížené ve výhybce část vnější a vnitřní bez závěrných zídek Poznámka: 1. V cenách jsou započteny náklady na montáž konstrukce. 2. V cenách nejsou obsaženy náklady na dodávku materiálu.</t>
  </si>
  <si>
    <t>980</t>
  </si>
  <si>
    <t>491</t>
  </si>
  <si>
    <t>5913040320</t>
  </si>
  <si>
    <t>Montáž celopryžové přejezdové konstrukce silně zatížené ve výhybce část vnitřní Poznámka: 1. V cenách jsou započteny náklady na montáž konstrukce. 2. V cenách nejsou obsaženy náklady na dodávku materiálu.</t>
  </si>
  <si>
    <t>982</t>
  </si>
  <si>
    <t>5913040330</t>
  </si>
  <si>
    <t>Montáž celopryžové přejezdové konstrukce silně zatížené ve výhybce část vnější a vnitřní včetně závěrných zídek Poznámka: 1. V cenách jsou započteny náklady na montáž konstrukce. 2. V cenách nejsou obsaženy náklady na dodávku materiálu.</t>
  </si>
  <si>
    <t>984</t>
  </si>
  <si>
    <t>493</t>
  </si>
  <si>
    <t>5913060010</t>
  </si>
  <si>
    <t>Demontáž dílů betonové přejezdové konstrukce vnějšího panelu Poznámka: 1. V cenách jsou započteny náklady na demontáž konstrukce a naložení na dopravní prostředek.</t>
  </si>
  <si>
    <t>986</t>
  </si>
  <si>
    <t>Poznámka k souboru cen:_x000D_
1. V cenách jsou započteny náklady na demontáž konstrukce a naložení na dopravní prostředek.</t>
  </si>
  <si>
    <t>5913060020</t>
  </si>
  <si>
    <t>Demontáž dílů betonové přejezdové konstrukce vnitřního panelu Poznámka: 1. V cenách jsou započteny náklady na demontáž konstrukce a naložení na dopravní prostředek.</t>
  </si>
  <si>
    <t>988</t>
  </si>
  <si>
    <t>495</t>
  </si>
  <si>
    <t>5913060030</t>
  </si>
  <si>
    <t>Demontáž dílů betonové přejezdové konstrukce náběhového klínu Poznámka: 1. V cenách jsou započteny náklady na demontáž konstrukce a naložení na dopravní prostředek.</t>
  </si>
  <si>
    <t>990</t>
  </si>
  <si>
    <t>5913060040</t>
  </si>
  <si>
    <t>Demontáž dílů betonové přejezdové konstrukce spojovací tyče Poznámka: 1. V cenách jsou započteny náklady na demontáž konstrukce a naložení na dopravní prostředek.</t>
  </si>
  <si>
    <t>992</t>
  </si>
  <si>
    <t>497</t>
  </si>
  <si>
    <t>5913060050</t>
  </si>
  <si>
    <t>Demontáž dílů betonové přejezdové konstrukce rektifikačního zařízení Poznámka: 1. V cenách jsou započteny náklady na demontáž konstrukce a naložení na dopravní prostředek.</t>
  </si>
  <si>
    <t>994</t>
  </si>
  <si>
    <t>5913065010</t>
  </si>
  <si>
    <t>Montáž dílů betonové přejezdové konstrukce v koleji vnějšího panelu Poznámka: 1. V cenách jsou započteny náklady na montáž dílů. 2. V cenách nejsou obsaženy náklady na dodávku materiálu.</t>
  </si>
  <si>
    <t>996</t>
  </si>
  <si>
    <t>499</t>
  </si>
  <si>
    <t>5913065020</t>
  </si>
  <si>
    <t>Montáž dílů betonové přejezdové konstrukce v koleji vnitřního panelu Poznámka: 1. V cenách jsou započteny náklady na montáž dílů. 2. V cenách nejsou obsaženy náklady na dodávku materiálu.</t>
  </si>
  <si>
    <t>998</t>
  </si>
  <si>
    <t>5913065030</t>
  </si>
  <si>
    <t>Montáž dílů betonové přejezdové konstrukce v koleji náběhového klínu Poznámka: 1. V cenách jsou započteny náklady na montáž dílů. 2. V cenách nejsou obsaženy náklady na dodávku materiálu.</t>
  </si>
  <si>
    <t>1000</t>
  </si>
  <si>
    <t>501</t>
  </si>
  <si>
    <t>5913065040</t>
  </si>
  <si>
    <t>Montáž dílů betonové přejezdové konstrukce v koleji spojovací tyče Poznámka: 1. V cenách jsou započteny náklady na montáž dílů. 2. V cenách nejsou obsaženy náklady na dodávku materiálu.</t>
  </si>
  <si>
    <t>1002</t>
  </si>
  <si>
    <t>5913065050</t>
  </si>
  <si>
    <t>Montáž dílů betonové přejezdové konstrukce v koleji rektifikačního zařízení Poznámka: 1. V cenách jsou započteny náklady na montáž dílů. 2. V cenách nejsou obsaženy náklady na dodávku materiálu.</t>
  </si>
  <si>
    <t>1004</t>
  </si>
  <si>
    <t>503</t>
  </si>
  <si>
    <t>5913070010</t>
  </si>
  <si>
    <t>Demontáž betonové přejezdové konstrukce část vnější a vnitřní bez závěrných zídek Poznámka: 1. V cenách jsou započteny náklady na demontáž konstrukce a naložení na dopravní prostředek.</t>
  </si>
  <si>
    <t>1006</t>
  </si>
  <si>
    <t>5913070020</t>
  </si>
  <si>
    <t>Demontáž betonové přejezdové konstrukce část vnitřní Poznámka: 1. V cenách jsou započteny náklady na demontáž konstrukce a naložení na dopravní prostředek.</t>
  </si>
  <si>
    <t>1008</t>
  </si>
  <si>
    <t>505</t>
  </si>
  <si>
    <t>5913070030</t>
  </si>
  <si>
    <t>Demontáž betonové přejezdové konstrukce část vnější a vnitřní včetně závěrných zídek Poznámka: 1. V cenách jsou započteny náklady na demontáž konstrukce a naložení na dopravní prostředek.</t>
  </si>
  <si>
    <t>1010</t>
  </si>
  <si>
    <t>5913075010</t>
  </si>
  <si>
    <t>Montáž betonové přejezdové konstrukce část vnější a vnitřní bez závěrných zídek Poznámka: 1. V cenách jsou započteny náklady na montáž konstrukce. 2. V cenách nejsou obsaženy náklady na dodávku materiálu.</t>
  </si>
  <si>
    <t>1012</t>
  </si>
  <si>
    <t>507</t>
  </si>
  <si>
    <t>5913075020</t>
  </si>
  <si>
    <t>Montáž betonové přejezdové konstrukce část vnitřní Poznámka: 1. V cenách jsou započteny náklady na montáž konstrukce. 2. V cenách nejsou obsaženy náklady na dodávku materiálu.</t>
  </si>
  <si>
    <t>1014</t>
  </si>
  <si>
    <t>5913075030</t>
  </si>
  <si>
    <t>Montáž betonové přejezdové konstrukce část vnější a vnitřní včetně závěrných zídek Poznámka: 1. V cenách jsou započteny náklady na montáž konstrukce. 2. V cenách nejsou obsaženy náklady na dodávku materiálu.</t>
  </si>
  <si>
    <t>1016</t>
  </si>
  <si>
    <t>509</t>
  </si>
  <si>
    <t>5913235010</t>
  </si>
  <si>
    <t>Dělení AB komunikace řezáním hloubky do 10 cm Poznámka: 1. V cenách jsou započteny náklady na provedení úkolu.</t>
  </si>
  <si>
    <t>1018</t>
  </si>
  <si>
    <t>Poznámka k souboru cen:_x000D_
1. V cenách jsou započteny náklady na provedení úkolu.</t>
  </si>
  <si>
    <t>5913235020</t>
  </si>
  <si>
    <t>Dělení AB komunikace řezáním hloubky do 20 cm Poznámka: 1. V cenách jsou započteny náklady na provedení úkolu.</t>
  </si>
  <si>
    <t>1020</t>
  </si>
  <si>
    <t>511</t>
  </si>
  <si>
    <t>5913240010</t>
  </si>
  <si>
    <t>Odstranění AB komunikace odtěžením nebo frézováním hloubky do 10 cm Poznámka: 1. V cenách jsou započteny náklady na odtěžení nebo frézování a naložení výzisku na dopravní prostředek.</t>
  </si>
  <si>
    <t>1022</t>
  </si>
  <si>
    <t>Poznámka k souboru cen:_x000D_
1. V cenách jsou započteny náklady na odtěžení nebo frézování a naložení výzisku na dopravní prostředek.</t>
  </si>
  <si>
    <t>5913240020</t>
  </si>
  <si>
    <t>Odstranění AB komunikace odtěžením nebo frézováním hloubky do 20 cm Poznámka: 1. V cenách jsou započteny náklady na odtěžení nebo frézování a naložení výzisku na dopravní prostředek.</t>
  </si>
  <si>
    <t>1024</t>
  </si>
  <si>
    <t>513</t>
  </si>
  <si>
    <t>5913245010</t>
  </si>
  <si>
    <t>Oprava komunikace vyplněním trhlin zálivkovou hmotou Poznámka: 1. V cenách jsou započteny náklady očištění místa od nečistot, vyplnění trhlin zalitím, nerovností nebo výtluku vyplněním a zhutnění výplně. 2. V cenách nejsou obsaženy náklady na dodávku materiálu.</t>
  </si>
  <si>
    <t>1026</t>
  </si>
  <si>
    <t>Poznámka k souboru cen:_x000D_
1. V cenách jsou započteny náklady očištění místa od nečistot, vyplnění trhlin zalitím, nerovností nebo výtluku vyplněním a zhutnění výplně._x000D_
2. V cenách nejsou obsaženy náklady na dodávku materiálu.</t>
  </si>
  <si>
    <t>5913245110</t>
  </si>
  <si>
    <t>Oprava komunikace vyplněním nerovností hloubky do 3 cm Poznámka: 1. V cenách jsou započteny náklady očištění místa od nečistot, vyplnění trhlin zalitím, nerovností nebo výtluku vyplněním a zhutnění výplně. 2. V cenách nejsou obsaženy náklady na dodávku materiálu.</t>
  </si>
  <si>
    <t>1028</t>
  </si>
  <si>
    <t>515</t>
  </si>
  <si>
    <t>5913245120</t>
  </si>
  <si>
    <t>Oprava komunikace vyplněním nerovností hloubky do 5 cm Poznámka: 1. V cenách jsou započteny náklady očištění místa od nečistot, vyplnění trhlin zalitím, nerovností nebo výtluku vyplněním a zhutnění výplně. 2. V cenách nejsou obsaženy náklady na dodávku materiálu.</t>
  </si>
  <si>
    <t>1030</t>
  </si>
  <si>
    <t>5913245130</t>
  </si>
  <si>
    <t>Oprava komunikace vyplněním nerovností hloubky do 10 cm Poznámka: 1. V cenách jsou započteny náklady očištění místa od nečistot, vyplnění trhlin zalitím, nerovností nebo výtluku vyplněním a zhutnění výplně. 2. V cenách nejsou obsaženy náklady na dodávku materiálu.</t>
  </si>
  <si>
    <t>1032</t>
  </si>
  <si>
    <t>517</t>
  </si>
  <si>
    <t>5913245210</t>
  </si>
  <si>
    <t>Oprava komunikace vyplněním výtluků hloubky do 5 cm Poznámka: 1. V cenách jsou započteny náklady očištění místa od nečistot, vyplnění trhlin zalitím, nerovností nebo výtluku vyplněním a zhutnění výplně. 2. V cenách nejsou obsaženy náklady na dodávku materiálu.</t>
  </si>
  <si>
    <t>1034</t>
  </si>
  <si>
    <t>5913245220</t>
  </si>
  <si>
    <t>Oprava komunikace vyplněním výtluků hloubky do 10 cm Poznámka: 1. V cenách jsou započteny náklady očištění místa od nečistot, vyplnění trhlin zalitím, nerovností nebo výtluku vyplněním a zhutnění výplně. 2. V cenách nejsou obsaženy náklady na dodávku materiálu.</t>
  </si>
  <si>
    <t>1036</t>
  </si>
  <si>
    <t>519</t>
  </si>
  <si>
    <t>5913245230</t>
  </si>
  <si>
    <t>Oprava komunikace vyplněním výtluků hloubky do 20 cm Poznámka: 1. V cenách jsou započteny náklady očištění místa od nečistot, vyplnění trhlin zalitím, nerovností nebo výtluku vyplněním a zhutnění výplně. 2. V cenách nejsou obsaženy náklady na dodávku materiálu.</t>
  </si>
  <si>
    <t>1038</t>
  </si>
  <si>
    <t>5913250010</t>
  </si>
  <si>
    <t>Zřízení konstrukce vozovky asfaltobetonové dle vzorového listu Ž lehké - ložní a obrusná vrstva tloušťky do 12 cm Poznámka: 1. V cenách jsou započteny náklady na zřízení netuhé vozovky podle VL s živičným podkladem ze stmelených vrstev podle vzorového listu Ž. 2. V cenách nejsou obsaženy náklady na dodávku materiálu.</t>
  </si>
  <si>
    <t>1040</t>
  </si>
  <si>
    <t>Poznámka k souboru cen:_x000D_
1. V cenách jsou započteny náklady na zřízení netuhé vozovky podle VL s živičným podkladem ze stmelených vrstev podle vzorového listu Ž._x000D_
2. V cenách nejsou obsaženy náklady na dodávku materiálu.</t>
  </si>
  <si>
    <t>521</t>
  </si>
  <si>
    <t>5913250020</t>
  </si>
  <si>
    <t>Zřízení konstrukce vozovky asfaltobetonové dle vzorového listu Ž těžké - podkladní, ložní a obrusná vrstva tloušťky do 25 cm Poznámka: 1. V cenách jsou započteny náklady na zřízení netuhé vozovky podle VL s živičným podkladem ze stmelených vrstev podle vzorového listu Ž. 2. V cenách nejsou obsaženy náklady na dodávku materiálu.</t>
  </si>
  <si>
    <t>1042</t>
  </si>
  <si>
    <t>5913255010</t>
  </si>
  <si>
    <t>Zřízení konstrukce vozovky asfaltobetonové s obrusnou vrstvou tloušťky do 5 cm Poznámka: 1. V cenách jsou započteny náklady na zřízení vozovky s živičným na podkladu ze stmelených vrstev a na manipulaci. 2. V cenách nejsou obsaženy náklady na dodávku materiálu.</t>
  </si>
  <si>
    <t>1044</t>
  </si>
  <si>
    <t>Poznámka k souboru cen:_x000D_
1. V cenách jsou započteny náklady na zřízení vozovky s živičným na podkladu ze stmelených vrstev a na manipulaci._x000D_
2. V cenách nejsou obsaženy náklady na dodávku materiálu.</t>
  </si>
  <si>
    <t>523</t>
  </si>
  <si>
    <t>5913255020</t>
  </si>
  <si>
    <t>Zřízení konstrukce vozovky asfaltobetonové s ložní a obrusnou vrstvou tloušťky do 10 cm Poznámka: 1. V cenách jsou započteny náklady na zřízení vozovky s živičným na podkladu ze stmelených vrstev a na manipulaci. 2. V cenách nejsou obsaženy náklady na dodávku materiálu.</t>
  </si>
  <si>
    <t>1046</t>
  </si>
  <si>
    <t>5913255030</t>
  </si>
  <si>
    <t>Zřízení konstrukce vozovky asfaltobetonové s podkladní, ložní a obrusnou vrstvou tloušťky do 15 cm Poznámka: 1. V cenách jsou započteny náklady na zřízení vozovky s živičným na podkladu ze stmelených vrstev a na manipulaci. 2. V cenách nejsou obsaženy náklady na dodávku materiálu.</t>
  </si>
  <si>
    <t>1048</t>
  </si>
  <si>
    <t>525</t>
  </si>
  <si>
    <t>5913255040</t>
  </si>
  <si>
    <t>Zřízení konstrukce vozovky asfaltobetonové s podkladní, ložní a obrusnou vrstvou tloušťky do 20 cm Poznámka: 1. V cenách jsou započteny náklady na zřízení vozovky s živičným na podkladu ze stmelených vrstev a na manipulaci. 2. V cenách nejsou obsaženy náklady na dodávku materiálu.</t>
  </si>
  <si>
    <t>1050</t>
  </si>
  <si>
    <t>5913280010</t>
  </si>
  <si>
    <t>Demontáž dílů komunikace z dlažebních kostek uložení v betonu Poznámka: 1. V cenách jsou započteny náklady na odstranění dlažby nebo obrubníku a naložení na dopravní prostředek.</t>
  </si>
  <si>
    <t>1052</t>
  </si>
  <si>
    <t>Poznámka k souboru cen:_x000D_
1. V cenách jsou započteny náklady na odstranění dlažby nebo obrubníku a naložení na dopravní prostředek.</t>
  </si>
  <si>
    <t>527</t>
  </si>
  <si>
    <t>5913280015</t>
  </si>
  <si>
    <t>Demontáž dílů komunikace z dlažebních kostek uložení v podsypu Poznámka: 1. V cenách jsou započteny náklady na odstranění dlažby nebo obrubníku a naložení na dopravní prostředek.</t>
  </si>
  <si>
    <t>1054</t>
  </si>
  <si>
    <t>5913280020</t>
  </si>
  <si>
    <t>Demontáž dílů komunikace z betonových dlaždic uložení v betonu Poznámka: 1. V cenách jsou započteny náklady na odstranění dlažby nebo obrubníku a naložení na dopravní prostředek.</t>
  </si>
  <si>
    <t>1056</t>
  </si>
  <si>
    <t>529</t>
  </si>
  <si>
    <t>5913280025</t>
  </si>
  <si>
    <t>Demontáž dílů komunikace z betonových dlaždic uložení v podsypu Poznámka: 1. V cenách jsou započteny náklady na odstranění dlažby nebo obrubníku a naložení na dopravní prostředek.</t>
  </si>
  <si>
    <t>1058</t>
  </si>
  <si>
    <t>5913280030</t>
  </si>
  <si>
    <t>Demontáž dílů komunikace ze zámkové dlažby uložení v betonu Poznámka: 1. V cenách jsou započteny náklady na odstranění dlažby nebo obrubníku a naložení na dopravní prostředek.</t>
  </si>
  <si>
    <t>1060</t>
  </si>
  <si>
    <t>531</t>
  </si>
  <si>
    <t>5913280035</t>
  </si>
  <si>
    <t>Demontáž dílů komunikace ze zámkové dlažby uložení v podsypu Poznámka: 1. V cenách jsou započteny náklady na odstranění dlažby nebo obrubníku a naložení na dopravní prostředek.</t>
  </si>
  <si>
    <t>1062</t>
  </si>
  <si>
    <t>5913280210</t>
  </si>
  <si>
    <t>Demontáž dílů komunikace obrubníku uložení v betonu Poznámka: 1. V cenách jsou započteny náklady na odstranění dlažby nebo obrubníku a naložení na dopravní prostředek.</t>
  </si>
  <si>
    <t>1064</t>
  </si>
  <si>
    <t>533</t>
  </si>
  <si>
    <t>5913280215</t>
  </si>
  <si>
    <t>Demontáž dílů komunikace obrubníku uložení v podsypu Poznámka: 1. V cenách jsou započteny náklady na odstranění dlažby nebo obrubníku a naložení na dopravní prostředek.</t>
  </si>
  <si>
    <t>1066</t>
  </si>
  <si>
    <t>5913285010</t>
  </si>
  <si>
    <t>Montáž dílů komunikace z dlažebních kostek uložení v betonu Poznámka: 1. V cenách jsou započteny náklady na osazení dlažby nebo obrubníku. 2. V cenách nejsou obsaženy náklady na dodávku materiálu.</t>
  </si>
  <si>
    <t>1068</t>
  </si>
  <si>
    <t>Poznámka k souboru cen:_x000D_
1. V cenách jsou započteny náklady na osazení dlažby nebo obrubníku._x000D_
2. V cenách nejsou obsaženy náklady na dodávku materiálu.</t>
  </si>
  <si>
    <t>535</t>
  </si>
  <si>
    <t>5913285015</t>
  </si>
  <si>
    <t>Montáž dílů komunikace z dlažebních kostek uložení v podsypu Poznámka: 1. V cenách jsou započteny náklady na osazení dlažby nebo obrubníku. 2. V cenách nejsou obsaženy náklady na dodávku materiálu.</t>
  </si>
  <si>
    <t>1070</t>
  </si>
  <si>
    <t>5913285020</t>
  </si>
  <si>
    <t>Montáž dílů komunikace z betonových dlaždic uložení v betonu Poznámka: 1. V cenách jsou započteny náklady na osazení dlažby nebo obrubníku. 2. V cenách nejsou obsaženy náklady na dodávku materiálu.</t>
  </si>
  <si>
    <t>1072</t>
  </si>
  <si>
    <t>537</t>
  </si>
  <si>
    <t>5913285025</t>
  </si>
  <si>
    <t>Montáž dílů komunikace z betonových dlaždic uložení v podsypu Poznámka: 1. V cenách jsou započteny náklady na osazení dlažby nebo obrubníku. 2. V cenách nejsou obsaženy náklady na dodávku materiálu.</t>
  </si>
  <si>
    <t>1074</t>
  </si>
  <si>
    <t>5913285030</t>
  </si>
  <si>
    <t>Montáž dílů komunikace ze zámkové dlažby uložení v betonu Poznámka: 1. V cenách jsou započteny náklady na osazení dlažby nebo obrubníku. 2. V cenách nejsou obsaženy náklady na dodávku materiálu.</t>
  </si>
  <si>
    <t>1076</t>
  </si>
  <si>
    <t>539</t>
  </si>
  <si>
    <t>5913285035</t>
  </si>
  <si>
    <t>Montáž dílů komunikace ze zámkové dlažby uložení v podsypu Poznámka: 1. V cenách jsou započteny náklady na osazení dlažby nebo obrubníku. 2. V cenách nejsou obsaženy náklady na dodávku materiálu.</t>
  </si>
  <si>
    <t>1078</t>
  </si>
  <si>
    <t>5913285210</t>
  </si>
  <si>
    <t>Montáž dílů komunikace obrubníku uložení v betonu Poznámka: 1. V cenách jsou započteny náklady na osazení dlažby nebo obrubníku. 2. V cenách nejsou obsaženy náklady na dodávku materiálu.</t>
  </si>
  <si>
    <t>1080</t>
  </si>
  <si>
    <t>541</t>
  </si>
  <si>
    <t>5913285215</t>
  </si>
  <si>
    <t>Montáž dílů komunikace obrubníku uložení v podsypu Poznámka: 1. V cenách jsou započteny náklady na osazení dlažby nebo obrubníku. 2. V cenách nejsou obsaženy náklady na dodávku materiálu.</t>
  </si>
  <si>
    <t>1082</t>
  </si>
  <si>
    <t>5913300010</t>
  </si>
  <si>
    <t>Demontáž silničních panelů komunikace dočasná Poznámka: 1. V cenách jsou započteny náklady na odstranění panelů, úpravu plochy a naložení na dopravní prostředek.</t>
  </si>
  <si>
    <t>1084</t>
  </si>
  <si>
    <t>Poznámka k souboru cen:_x000D_
1. V cenách jsou započteny náklady na odstranění panelů, úpravu plochy a naložení na dopravní prostředek.</t>
  </si>
  <si>
    <t>543</t>
  </si>
  <si>
    <t>5913300020</t>
  </si>
  <si>
    <t>Demontáž silničních panelů komunikace trvalá Poznámka: 1. V cenách jsou započteny náklady na odstranění panelů, úpravu plochy a naložení na dopravní prostředek.</t>
  </si>
  <si>
    <t>1086</t>
  </si>
  <si>
    <t>5913305010</t>
  </si>
  <si>
    <t>Montáž silničních panelů komunikace dočasná Poznámka: 1. V cenách jsou započteny náklady na úpravu podkladní vrstvy a uložení panelů. 2. V cenách nejsou obsaženy náklady na dodávku materiálu.</t>
  </si>
  <si>
    <t>1088</t>
  </si>
  <si>
    <t>Poznámka k souboru cen:_x000D_
1. V cenách jsou započteny náklady na úpravu podkladní vrstvy a uložení panelů._x000D_
2. V cenách nejsou obsaženy náklady na dodávku materiálu.</t>
  </si>
  <si>
    <t>545</t>
  </si>
  <si>
    <t>5913305020</t>
  </si>
  <si>
    <t>Montáž silničních panelů komunikace trvalá Poznámka: 1. V cenách jsou započteny náklady na úpravu podkladní vrstvy a uložení panelů. 2. V cenách nejsou obsaženy náklady na dodávku materiálu.</t>
  </si>
  <si>
    <t>1090</t>
  </si>
  <si>
    <t>5913320028</t>
  </si>
  <si>
    <t>Oplocení dráhy demontáž plotového panelu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</si>
  <si>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1092</t>
  </si>
  <si>
    <t>Poznámka k souboru cen:_x000D_
1. V cenách na zřízení jsou započteny náklady na výměnu, demontáž a montáž včetně případných zemních prací, urovnání terénu a naložení výzisku na dopravní prostředek._x000D_
2. V cenách nejsou obsaženy náklady na dodávku materiálu.</t>
  </si>
  <si>
    <t>547</t>
  </si>
  <si>
    <t>5913320030</t>
  </si>
  <si>
    <t>Oplocení dráhy demontáž pletiva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</si>
  <si>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1094</t>
  </si>
  <si>
    <t>5913320034</t>
  </si>
  <si>
    <t>Oplocení dráhy demontáž sloupku včetně patky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</si>
  <si>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1096</t>
  </si>
  <si>
    <t>549</t>
  </si>
  <si>
    <t>5913320036</t>
  </si>
  <si>
    <t>Oplocení dráhy demontáž podhrabové desky 295x20x5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</si>
  <si>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1098</t>
  </si>
  <si>
    <t>5913320038</t>
  </si>
  <si>
    <t>Oplocení dráhy montáž plotového panelu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</si>
  <si>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1100</t>
  </si>
  <si>
    <t>551</t>
  </si>
  <si>
    <t>5913320040</t>
  </si>
  <si>
    <t>Oplocení dráhy montáž pletiva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</si>
  <si>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1102</t>
  </si>
  <si>
    <t>5913320044</t>
  </si>
  <si>
    <t>Oplocení dráhy montáž sloupku včetně patky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</si>
  <si>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1104</t>
  </si>
  <si>
    <t>553</t>
  </si>
  <si>
    <t>5913320046</t>
  </si>
  <si>
    <t>Oplocení dráhy montáž podhrabové desky 295x20x5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</si>
  <si>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1106</t>
  </si>
  <si>
    <t>5913322030</t>
  </si>
  <si>
    <t>Demontáž svislé dopravní značky včetně sloupku a patky Poznámka: 1. V cenách jsou započteny náklady na demontáž dílů, jejich naložení na dopravní prostředek a urovnání terénu.</t>
  </si>
  <si>
    <t>1108</t>
  </si>
  <si>
    <t>Poznámka k souboru cen:_x000D_
1. V cenách jsou započteny náklady na demontáž dílů, jejich naložení na dopravní prostředek a urovnání terénu.</t>
  </si>
  <si>
    <t>555</t>
  </si>
  <si>
    <t>5913323030</t>
  </si>
  <si>
    <t>Montáž svislé dopravní značky včetně sloupku a patky Poznámka: 1. V cenách jsou započteny náklady na montáž dílů včetně zemních prací a úpravy terénu. 2. V cenách nejsou obsaženy náklady na dodávku materiálu.</t>
  </si>
  <si>
    <t>1110</t>
  </si>
  <si>
    <t>Poznámka k souboru cen:_x000D_
1. V cenách jsou započteny náklady na montáž dílů včetně zemních prací a úpravy terénu._x000D_
2. V cenách nejsou obsaženy náklady na dodávku materiálu.</t>
  </si>
  <si>
    <t>5913335010</t>
  </si>
  <si>
    <t>Nátěr vodorovného dopravního značení souvislá čára šíře do 100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</si>
  <si>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1112</t>
  </si>
  <si>
    <t>Poznámka k souboru cen:_x000D_
1. V cenách jsou započteny náklady na očištění povrchu, případně starého nátěru a nečistot a jeho obnovení barvou schváleného typu a odstínu včetně provedení popisu._x000D_
2. V cenách nejsou obsaženy náklady na dodávku materiálu.</t>
  </si>
  <si>
    <t>557</t>
  </si>
  <si>
    <t>5913335020</t>
  </si>
  <si>
    <t>Nátěr vodorovného dopravního značení souvislá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</si>
  <si>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1114</t>
  </si>
  <si>
    <t>5913335030</t>
  </si>
  <si>
    <t>Nátěr vodorovného dopravního značení souvislá čára šíře do 150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</si>
  <si>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1116</t>
  </si>
  <si>
    <t>559</t>
  </si>
  <si>
    <t>5913335040</t>
  </si>
  <si>
    <t>Nátěr vodorovného dopravního značení souvislá čára šíře do 200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</si>
  <si>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1118</t>
  </si>
  <si>
    <t>5913335110</t>
  </si>
  <si>
    <t>Nátěr vodorovného dopravního značení přerušovaná čára šíře do 100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</si>
  <si>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1120</t>
  </si>
  <si>
    <t>561</t>
  </si>
  <si>
    <t>5913335120</t>
  </si>
  <si>
    <t>Nátěr vodorovného dopravního značení přerušovaná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</si>
  <si>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1122</t>
  </si>
  <si>
    <t>5913335130</t>
  </si>
  <si>
    <t>Nátěr vodorovného dopravního značení přerušovaná čára šíře do 150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</si>
  <si>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1124</t>
  </si>
  <si>
    <t>563</t>
  </si>
  <si>
    <t>5913335140</t>
  </si>
  <si>
    <t>Nátěr vodorovného dopravního značení přerušovaná čára šíře do 200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</si>
  <si>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1126</t>
  </si>
  <si>
    <t>5913440030</t>
  </si>
  <si>
    <t>Nátěr vizuálně kontrastního pruhu nástupiště šíře do 150 mm Poznámka: 1. V cenách jsou započteny náklady na očištění povrchu pásu od starého nátěru a nečistot a jeho obnovení barvou schváleného typu a odstínu. 2. V cenách nejsou obsaženy náklady na dodávku materiálu.</t>
  </si>
  <si>
    <t>1128</t>
  </si>
  <si>
    <t>Poznámka k souboru cen:_x000D_
1. V cenách jsou započteny náklady na očištění povrchu pásu od starého nátěru a nečistot a jeho obnovení barvou schváleného typu a odstínu._x000D_
2. V cenách nejsou obsaženy náklady na dodávku materiálu.</t>
  </si>
  <si>
    <t>565</t>
  </si>
  <si>
    <t>5914015010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</si>
  <si>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skládkovné.</t>
  </si>
  <si>
    <t>1130</t>
  </si>
  <si>
    <t>Poznámka k souboru cen:_x000D_
1. V cenách jsou započteny náklady na vyčištění od nánosu a nečistot a rozprostření výzisku na terén nebo naložení na dopravní prostředek._x000D_
2. V cenách nejsou obsaženy náklady na dopravu a skládkovné.</t>
  </si>
  <si>
    <t>5914015020</t>
  </si>
  <si>
    <t>Čištění odvodňovacích zařízení ručně příkop nezpevněný Poznámka: 1. V cenách jsou započteny náklady na vyčištění od nánosu a nečistot a rozprostření výzisku na terén nebo naložení na dopravní prostředek. 2. V cenách nejsou obsaženy náklady na dopravu a skládkovné.</t>
  </si>
  <si>
    <t>1132</t>
  </si>
  <si>
    <t>567</t>
  </si>
  <si>
    <t>5914015040</t>
  </si>
  <si>
    <t>Čištění odvodňovacích zařízení ručně příkopová zídka s krytem Poznámka: 1. V cenách jsou započteny náklady na vyčištění od nánosu a nečistot a rozprostření výzisku na terén nebo naložení na dopravní prostředek. 2. V cenách nejsou obsaženy náklady na dopravu a skládkovné.</t>
  </si>
  <si>
    <t>1134</t>
  </si>
  <si>
    <t>5914015050</t>
  </si>
  <si>
    <t>Čištění odvodňovacích zařízení ručně horská vpusť Poznámka: 1. V cenách jsou započteny náklady na vyčištění od nánosu a nečistot a rozprostření výzisku na terén nebo naložení na dopravní prostředek. 2. V cenách nejsou obsaženy náklady na dopravu a skládkovné.</t>
  </si>
  <si>
    <t>1136</t>
  </si>
  <si>
    <t>569</t>
  </si>
  <si>
    <t>5914015060</t>
  </si>
  <si>
    <t>Čištění odvodňovacích zařízení ručně lapač splavenin Poznámka: 1. V cenách jsou započteny náklady na vyčištění od nánosu a nečistot a rozprostření výzisku na terén nebo naložení na dopravní prostředek. 2. V cenách nejsou obsaženy náklady na dopravu a skládkovné.</t>
  </si>
  <si>
    <t>1138</t>
  </si>
  <si>
    <t>5914015070</t>
  </si>
  <si>
    <t>Čištění odvodňovacích zařízení ručně skluz Poznámka: 1. V cenách jsou započteny náklady na vyčištění od nánosu a nečistot a rozprostření výzisku na terén nebo naložení na dopravní prostředek. 2. V cenách nejsou obsaženy náklady na dopravu a skládkovné.</t>
  </si>
  <si>
    <t>1140</t>
  </si>
  <si>
    <t>571</t>
  </si>
  <si>
    <t>5914015100</t>
  </si>
  <si>
    <t>Čištění odvodňovacích zařízení ručně silniční vpusť Poznámka: 1. V cenách jsou započteny náklady na vyčištění od nánosu a nečistot a rozprostření výzisku na terén nebo naložení na dopravní prostředek. 2. V cenách nejsou obsaženy náklady na dopravu a skládkovné.</t>
  </si>
  <si>
    <t>1142</t>
  </si>
  <si>
    <t>5914015110</t>
  </si>
  <si>
    <t>Čištění odvodňovacích zařízení ručně žlab s mřížkou (ekodrén) Poznámka: 1. V cenách jsou započteny náklady na vyčištění od nánosu a nečistot a rozprostření výzisku na terén nebo naložení na dopravní prostředek. 2. V cenách nejsou obsaženy náklady na dopravu a skládkovné.</t>
  </si>
  <si>
    <t>1144</t>
  </si>
  <si>
    <t>573</t>
  </si>
  <si>
    <t>5914015120</t>
  </si>
  <si>
    <t>Čištění odvodňovacích zařízení ručně žlab štěrbinový Poznámka: 1. V cenách jsou započteny náklady na vyčištění od nánosu a nečistot a rozprostření výzisku na terén nebo naložení na dopravní prostředek. 2. V cenách nejsou obsaženy náklady na dopravu a skládkovné.</t>
  </si>
  <si>
    <t>1146</t>
  </si>
  <si>
    <t>5914015130</t>
  </si>
  <si>
    <t>Čištění odvodňovacích zařízení ručně prahová vpusť s mříží Poznámka: 1. V cenách jsou započteny náklady na vyčištění od nánosu a nečistot a rozprostření výzisku na terén nebo naložení na dopravní prostředek. 2. V cenách nejsou obsaženy náklady na dopravu a skládkovné.</t>
  </si>
  <si>
    <t>1148</t>
  </si>
  <si>
    <t>575</t>
  </si>
  <si>
    <t>5914020010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</si>
  <si>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dopravu a skládkovné.</t>
  </si>
  <si>
    <t>1150</t>
  </si>
  <si>
    <t>Poznámka k souboru cen:_x000D_
1. V cenách jsou započteny náklady na odtěžení nánosu a nečistot, rozprostření výzisku na terén nebo naložení na dopravní prostředek._x000D_
2. V cenách nejsou obsaženy náklady na dopravu a skládkovné.</t>
  </si>
  <si>
    <t>5914020020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</si>
  <si>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</si>
  <si>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1152</t>
  </si>
  <si>
    <t>577</t>
  </si>
  <si>
    <t>5914020030</t>
  </si>
  <si>
    <t>Čištění otevřených odvodňovacích zařízení strojně recipient Poznámka: 1. V cenách jsou započteny náklady na odtěžení nánosu a nečistot, rozprostření výzisku na terén nebo naložení na dopravní prostředek. 2. V cenách nejsou obsaženy náklady na dopravu a skládkovné.</t>
  </si>
  <si>
    <t>1154</t>
  </si>
  <si>
    <t>5914030010</t>
  </si>
  <si>
    <t>Demontáž dílů otevřeného odvodnění příkopové tvárnice Poznámka: 1. V cenách jsou započteny náklady na demontáž dílů, zához, urovnání a úpravu terénu nebo naložení výzisku na dopravní prostředek. 2. V cenách nejsou obsaženy náklady na dopravu a skládkovné.</t>
  </si>
  <si>
    <t>1156</t>
  </si>
  <si>
    <t>Poznámka k souboru cen:_x000D_
1. V cenách jsou započteny náklady na demontáž dílů, zához, urovnání a úpravu terénu nebo naložení výzisku na dopravní prostředek._x000D_
2. V cenách nejsou obsaženy náklady na dopravu a skládkovné.</t>
  </si>
  <si>
    <t>579</t>
  </si>
  <si>
    <t>5914030020</t>
  </si>
  <si>
    <t>Demontáž dílů otevřeného odvodnění příkopové desky Poznámka: 1. V cenách jsou započteny náklady na demontáž dílů, zához, urovnání a úpravu terénu nebo naložení výzisku na dopravní prostředek. 2. V cenách nejsou obsaženy náklady na dopravu a skládkovné.</t>
  </si>
  <si>
    <t>1158</t>
  </si>
  <si>
    <t>5914030510</t>
  </si>
  <si>
    <t>Demontáž dílů otevřeného odvodnění silničního žlabu s mřížkou Poznámka: 1. V cenách jsou započteny náklady na demontáž dílů, zához, urovnání a úpravu terénu nebo naložení výzisku na dopravní prostředek. 2. V cenách nejsou obsaženy náklady na dopravu a skládkovné.</t>
  </si>
  <si>
    <t>1160</t>
  </si>
  <si>
    <t>581</t>
  </si>
  <si>
    <t>5914030520</t>
  </si>
  <si>
    <t>Demontáž dílů otevřeného odvodnění silničního žlabu štěrbinového Poznámka: 1. V cenách jsou započteny náklady na demontáž dílů, zához, urovnání a úpravu terénu nebo naložení výzisku na dopravní prostředek. 2. V cenách nejsou obsaženy náklady na dopravu a skládkovné.</t>
  </si>
  <si>
    <t>1162</t>
  </si>
  <si>
    <t>5914030550</t>
  </si>
  <si>
    <t>Demontáž dílů otevřeného odvodnění prahové vpusti z prefabrikovaných dílů Poznámka: 1. V cenách jsou započteny náklady na demontáž dílů, zához, urovnání a úpravu terénu nebo naložení výzisku na dopravní prostředek. 2. V cenách nejsou obsaženy náklady na dopravu a skládkovné.</t>
  </si>
  <si>
    <t>1164</t>
  </si>
  <si>
    <t>583</t>
  </si>
  <si>
    <t>5914030560</t>
  </si>
  <si>
    <t>Demontáž dílů otevřeného odvodnění prahové vpusti z monolitického betonu Poznámka: 1. V cenách jsou započteny náklady na demontáž dílů, zához, urovnání a úpravu terénu nebo naložení výzisku na dopravní prostředek. 2. V cenách nejsou obsaženy náklady na dopravu a skládkovné.</t>
  </si>
  <si>
    <t>1166</t>
  </si>
  <si>
    <t>5914030610</t>
  </si>
  <si>
    <t>Demontáž dílů otevřeného odvodnění silniční vpusti vozovka silně zatížená Poznámka: 1. V cenách jsou započteny náklady na demontáž dílů, zához, urovnání a úpravu terénu nebo naložení výzisku na dopravní prostředek. 2. V cenách nejsou obsaženy náklady na dopravu a skládkovné.</t>
  </si>
  <si>
    <t>1168</t>
  </si>
  <si>
    <t>585</t>
  </si>
  <si>
    <t>5914035010</t>
  </si>
  <si>
    <t>Zřízení otevřených odvodňovacích zařízení příkopové tvárnice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</si>
  <si>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1170</t>
  </si>
  <si>
    <t>Poznámka k souboru cen:_x000D_
1. V cenách jsou započteny náklady na zřízení podkladní vrstvy a uložení zařízení podle vzorového listu a rozprostření výzisku na terén nebo naložení na dopravní prostředek._x000D_
2. V cenách nejsou obsaženy náklady na provedení výkopku, ruční dočištění a dodávku materiálu.</t>
  </si>
  <si>
    <t>5914035020</t>
  </si>
  <si>
    <t>Zřízení otevřených odvodňovacích zařízení příkopové desky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</si>
  <si>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1172</t>
  </si>
  <si>
    <t>587</t>
  </si>
  <si>
    <t>5914035510</t>
  </si>
  <si>
    <t>Zřízení otevřených odvodňovacích zařízení silničního žlabu s mřížkou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</si>
  <si>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1174</t>
  </si>
  <si>
    <t>5914035520</t>
  </si>
  <si>
    <t>Zřízení otevřených odvodňovacích zařízení silničního žlabu štěrbinový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</si>
  <si>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1176</t>
  </si>
  <si>
    <t>589</t>
  </si>
  <si>
    <t>5914035550</t>
  </si>
  <si>
    <t>Zřízení otevřených odvodňovacích zařízení prahové vpusti prefabrikované díly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</si>
  <si>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1178</t>
  </si>
  <si>
    <t>5914035560</t>
  </si>
  <si>
    <t>Zřízení otevřených odvodňovacích zařízení prahové vpusti monolitická betonová konstrukce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</si>
  <si>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1180</t>
  </si>
  <si>
    <t>591</t>
  </si>
  <si>
    <t>5914035610</t>
  </si>
  <si>
    <t>Zřízení otevřených odvodňovacích zařízení silniční vpusti vozovka silně zatížená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</si>
  <si>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1182</t>
  </si>
  <si>
    <t>5914040110</t>
  </si>
  <si>
    <t>Čištění krytých odvodňovacích zařízení propláchnutím potrubí trativodu Poznámka: 1. V cenách jsou započteny náklady na pročištění nebo propláchnutí, odstranění usazenin a naložení výzisku na dopravní prostředek. 2. V cenách nejsou obsaženy náklady na dopravu výzisku a skládkovné.</t>
  </si>
  <si>
    <t>1184</t>
  </si>
  <si>
    <t>Poznámka k souboru cen:_x000D_
1. V cenách jsou započteny náklady na pročištění nebo propláchnutí, odstranění usazenin a naložení výzisku na dopravní prostředek._x000D_
2. V cenách nejsou obsaženy náklady na dopravu výzisku a skládkovné.</t>
  </si>
  <si>
    <t>593</t>
  </si>
  <si>
    <t>5914040120</t>
  </si>
  <si>
    <t>Čištění krytých odvodňovacích zařízení propláchnutím šachty trativodu Poznámka: 1. V cenách jsou započteny náklady na pročištění nebo propláchnutí, odstranění usazenin a naložení výzisku na dopravní prostředek. 2. V cenách nejsou obsaženy náklady na dopravu výzisku a skládkovné.</t>
  </si>
  <si>
    <t>1186</t>
  </si>
  <si>
    <t>5914040130</t>
  </si>
  <si>
    <t>Čištění krytých odvodňovacích zařízení propláchnutím svodného potrubí Poznámka: 1. V cenách jsou započteny náklady na pročištění nebo propláchnutí, odstranění usazenin a naložení výzisku na dopravní prostředek. 2. V cenách nejsou obsaženy náklady na dopravu výzisku a skládkovné.</t>
  </si>
  <si>
    <t>1188</t>
  </si>
  <si>
    <t>595</t>
  </si>
  <si>
    <t>5914040140</t>
  </si>
  <si>
    <t>Čištění krytých odvodňovacích zařízení propláchnutím svodné šachty Poznámka: 1. V cenách jsou započteny náklady na pročištění nebo propláchnutí, odstranění usazenin a naložení výzisku na dopravní prostředek. 2. V cenách nejsou obsaženy náklady na dopravu výzisku a skládkovné.</t>
  </si>
  <si>
    <t>1190</t>
  </si>
  <si>
    <t>5914050010</t>
  </si>
  <si>
    <t>Demontáž krytých odvodňovacích zařízení potrubí trativodu Poznámka: 1. V cenách jsou započteny náklady na demontáž dílů, zához, urovnání a úpravu terénu nebo naložení výzisku na dopravní prostředek. 2. V cenách nejsou obsaženy náklady na dopravu a skládkovné.</t>
  </si>
  <si>
    <t>1192</t>
  </si>
  <si>
    <t>597</t>
  </si>
  <si>
    <t>5914050020</t>
  </si>
  <si>
    <t>Demontáž krytých odvodňovacích zařízení šachty trativodu Poznámka: 1. V cenách jsou započteny náklady na demontáž dílů, zához, urovnání a úpravu terénu nebo naložení výzisku na dopravní prostředek. 2. V cenách nejsou obsaženy náklady na dopravu a skládkovné.</t>
  </si>
  <si>
    <t>1194</t>
  </si>
  <si>
    <t>5914055010</t>
  </si>
  <si>
    <t>Zřízení krytých odvodňovacích zařízení potrubí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</si>
  <si>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1196</t>
  </si>
  <si>
    <t>Poznámka k souboru cen:_x000D_
1. V cenách jsou započteny náklady na zřízení podkladní vrstvy, uložení, obsypání a zásyp zařízení podle vzorového listu a rozprostření výzisku na terén nebo naložení na dopravní prostředek._x000D_
2. V cenách nejsou obsaženy náklady na provedení výkopku, ruční dočištění a dodávku materiálu.</t>
  </si>
  <si>
    <t>599</t>
  </si>
  <si>
    <t>5914055020</t>
  </si>
  <si>
    <t>Zřízení krytých odvodňovacích zařízení šachty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</si>
  <si>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1198</t>
  </si>
  <si>
    <t>5914055050</t>
  </si>
  <si>
    <t>Zřízení krytých odvodňovacích zařízení vsakovací šachty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</si>
  <si>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1200</t>
  </si>
  <si>
    <t>601</t>
  </si>
  <si>
    <t>5914055060</t>
  </si>
  <si>
    <t>Zřízení krytých odvodňovacích zařízení vsakovacího žebra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</si>
  <si>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1202</t>
  </si>
  <si>
    <t>5914075010</t>
  </si>
  <si>
    <t>Zřízení konstrukční vrstvy pražcového podloží bez geomateriálu tl. 0,15 m Poznámka: 1. V cenách nejsou obsaženy náklady na dodávku materiálu a odtěžení zeminy.</t>
  </si>
  <si>
    <t>1204</t>
  </si>
  <si>
    <t>Poznámka k souboru cen:_x000D_
1. V cenách nejsou obsaženy náklady na dodávku materiálu a odtěžení zeminy.</t>
  </si>
  <si>
    <t>603</t>
  </si>
  <si>
    <t>5914075020</t>
  </si>
  <si>
    <t>Zřízení konstrukční vrstvy pražcového podloží bez geomateriálu tl. 0,30 m Poznámka: 1. V cenách nejsou obsaženy náklady na dodávku materiálu a odtěžení zeminy.</t>
  </si>
  <si>
    <t>1206</t>
  </si>
  <si>
    <t>5914075110</t>
  </si>
  <si>
    <t>Zřízení konstrukční vrstvy pražcového podloží včetně geotextilie tl. 0,15 m Poznámka: 1. V cenách nejsou obsaženy náklady na dodávku materiálu a odtěžení zeminy.</t>
  </si>
  <si>
    <t>1208</t>
  </si>
  <si>
    <t>605</t>
  </si>
  <si>
    <t>5914075120</t>
  </si>
  <si>
    <t>Zřízení konstrukční vrstvy pražcového podloží včetně geotextilie tl. 0,30 m Poznámka: 1. V cenách nejsou obsaženy náklady na dodávku materiálu a odtěžení zeminy.</t>
  </si>
  <si>
    <t>1210</t>
  </si>
  <si>
    <t>5914075210</t>
  </si>
  <si>
    <t>Zřízení konstrukční vrstvy pražcového podloží včetně výztužného prvku tl. 0,15 m Poznámka: 1. V cenách nejsou obsaženy náklady na dodávku materiálu a odtěžení zeminy.</t>
  </si>
  <si>
    <t>1212</t>
  </si>
  <si>
    <t>607</t>
  </si>
  <si>
    <t>5914075220</t>
  </si>
  <si>
    <t>Zřízení konstrukční vrstvy pražcového podloží včetně výztužného prvku tl. 0,30 m Poznámka: 1. V cenách nejsou obsaženy náklady na dodávku materiálu a odtěžení zeminy.</t>
  </si>
  <si>
    <t>1214</t>
  </si>
  <si>
    <t>5914110110</t>
  </si>
  <si>
    <t>Oprava nástupiště z prefabrikátů tvárnice Poznámka: 1. V cenách jsou započteny náklady na manipulaci a naložení výzisku kameniva na dopravní prostředek. 2. V cenách nejsou obsaženy náklady na dodávku materiálu.</t>
  </si>
  <si>
    <t>1216</t>
  </si>
  <si>
    <t>Poznámka k souboru cen:_x000D_
1. V cenách jsou započteny náklady na manipulaci a naložení výzisku kameniva na dopravní prostředek._x000D_
2. V cenách nejsou obsaženy náklady na dodávku materiálu.</t>
  </si>
  <si>
    <t>609</t>
  </si>
  <si>
    <t>5914115310</t>
  </si>
  <si>
    <t>Demontáž nástupištních desek Sudop K (KD,KS) 145 Poznámka: 1. V cenách jsou započteny náklady na snesení, uložení nebo naložení na dopravní prostředek a uložení na úložišti.</t>
  </si>
  <si>
    <t>1218</t>
  </si>
  <si>
    <t>Poznámka k souboru cen:_x000D_
1. V cenách jsou započteny náklady na snesení, uložení nebo naložení na dopravní prostředek a uložení na úložišti.</t>
  </si>
  <si>
    <t>5914115320</t>
  </si>
  <si>
    <t>Demontáž nástupištních desek Sudop K (KD,KS) 145Z Poznámka: 1. V cenách jsou započteny náklady na snesení, uložení nebo naložení na dopravní prostředek a uložení na úložišti.</t>
  </si>
  <si>
    <t>1220</t>
  </si>
  <si>
    <t>611</t>
  </si>
  <si>
    <t>5914115330</t>
  </si>
  <si>
    <t>Demontáž nástupištních desek Sudop K (KD,KS) 150 Poznámka: 1. V cenách jsou započteny náklady na snesení, uložení nebo naložení na dopravní prostředek a uložení na úložišti.</t>
  </si>
  <si>
    <t>1222</t>
  </si>
  <si>
    <t>5914115340</t>
  </si>
  <si>
    <t>Demontáž nástupištních desek Sudop K 230 Poznámka: 1. V cenách jsou započteny náklady na snesení, uložení nebo naložení na dopravní prostředek a uložení na úložišti.</t>
  </si>
  <si>
    <t>1224</t>
  </si>
  <si>
    <t>613</t>
  </si>
  <si>
    <t>5914115350</t>
  </si>
  <si>
    <t>Demontáž nástupištních desek Sudop KD 230 Poznámka: 1. V cenách jsou započteny náklady na snesení, uložení nebo naložení na dopravní prostředek a uložení na úložišti.</t>
  </si>
  <si>
    <t>1226</t>
  </si>
  <si>
    <t>5914115360</t>
  </si>
  <si>
    <t>Demontáž nástupištních desek Sudop KS 230 Poznámka: 1. V cenách jsou započteny náklady na snesení, uložení nebo naložení na dopravní prostředek a uložení na úložišti.</t>
  </si>
  <si>
    <t>1228</t>
  </si>
  <si>
    <t>615</t>
  </si>
  <si>
    <t>5914120020</t>
  </si>
  <si>
    <t>Demontáž nástupiště úrovňového hrana Tischer Poznámka: 1. V cenách jsou započteny náklady na snesení dílů i zásypu a jejich uložení na plochu nebo naložení na dopravní prostředek a uložení na úložišti.</t>
  </si>
  <si>
    <t>1230</t>
  </si>
  <si>
    <t>Poznámka k souboru cen:_x000D_
1. V cenách jsou započteny náklady na snesení dílů i zásypu a jejich uložení na plochu nebo naložení na dopravní prostředek a uložení na úložišti.</t>
  </si>
  <si>
    <t>5914120050</t>
  </si>
  <si>
    <t>Demontáž nástupiště úrovňového Sudop K (KD,KS) 145 Poznámka: 1. V cenách jsou započteny náklady na snesení dílů i zásypu a jejich uložení na plochu nebo naložení na dopravní prostředek a uložení na úložišti.</t>
  </si>
  <si>
    <t>1232</t>
  </si>
  <si>
    <t>617</t>
  </si>
  <si>
    <t>5914120060</t>
  </si>
  <si>
    <t>Demontáž nástupiště úrovňového Sudop K (KD,KS) 145Z Poznámka: 1. V cenách jsou započteny náklady na snesení dílů i zásypu a jejich uložení na plochu nebo naložení na dopravní prostředek a uložení na úložišti.</t>
  </si>
  <si>
    <t>1234</t>
  </si>
  <si>
    <t>5914120070</t>
  </si>
  <si>
    <t>Demontáž nástupiště úrovňového Sudop K (KD,KS) 150 Poznámka: 1. V cenách jsou započteny náklady na snesení dílů i zásypu a jejich uložení na plochu nebo naložení na dopravní prostředek a uložení na úložišti.</t>
  </si>
  <si>
    <t>1236</t>
  </si>
  <si>
    <t>619</t>
  </si>
  <si>
    <t>5914125010</t>
  </si>
  <si>
    <t>Montáž nástupištních desek Sudop K (KD,KS) 145 Poznámka: 1. V cenách jsou započteny náklady na manipulaci a montáž desek podle vzorového listu. 2. V cenách nejsou obsaženy náklady na dodávku materiálu.</t>
  </si>
  <si>
    <t>1238</t>
  </si>
  <si>
    <t>Poznámka k souboru cen:_x000D_
1. V cenách jsou započteny náklady na manipulaci a montáž desek podle vzorového listu._x000D_
2. V cenách nejsou obsaženy náklady na dodávku materiálu.</t>
  </si>
  <si>
    <t>5914125020</t>
  </si>
  <si>
    <t>Montáž nástupištních desek Sudop K (KD,KS) 145Z Poznámka: 1. V cenách jsou započteny náklady na manipulaci a montáž desek podle vzorového listu. 2. V cenách nejsou obsaženy náklady na dodávku materiálu.</t>
  </si>
  <si>
    <t>1240</t>
  </si>
  <si>
    <t>621</t>
  </si>
  <si>
    <t>5914125030</t>
  </si>
  <si>
    <t>Montáž nástupištních desek Sudop K (KD,KS) 150 Poznámka: 1. V cenách jsou započteny náklady na manipulaci a montáž desek podle vzorového listu. 2. V cenách nejsou obsaženy náklady na dodávku materiálu.</t>
  </si>
  <si>
    <t>1242</t>
  </si>
  <si>
    <t>5914125040</t>
  </si>
  <si>
    <t>Montáž nástupištních desek Sudop K 230 Poznámka: 1. V cenách jsou započteny náklady na manipulaci a montáž desek podle vzorového listu. 2. V cenách nejsou obsaženy náklady na dodávku materiálu.</t>
  </si>
  <si>
    <t>1244</t>
  </si>
  <si>
    <t>623</t>
  </si>
  <si>
    <t>5914125050</t>
  </si>
  <si>
    <t>Montáž nástupištních desek Sudop KD 230 Poznámka: 1. V cenách jsou započteny náklady na manipulaci a montáž desek podle vzorového listu. 2. V cenách nejsou obsaženy náklady na dodávku materiálu.</t>
  </si>
  <si>
    <t>1246</t>
  </si>
  <si>
    <t>5914125060</t>
  </si>
  <si>
    <t>Montáž nástupištních desek Sudop KS 230 Poznámka: 1. V cenách jsou započteny náklady na manipulaci a montáž desek podle vzorového listu. 2. V cenách nejsou obsaženy náklady na dodávku materiálu.</t>
  </si>
  <si>
    <t>1248</t>
  </si>
  <si>
    <t>625</t>
  </si>
  <si>
    <t>5914130020</t>
  </si>
  <si>
    <t>Montáž nástupiště úrovňového hrana Tischer Poznámka: 1. V cenách jsou započteny náklady na úpravu terénu, montáž a zásyp podle vzorového listu. 2. V cenách nejsou obsaženy náklady na dodávku materiálu.</t>
  </si>
  <si>
    <t>1250</t>
  </si>
  <si>
    <t>Poznámka k souboru cen:_x000D_
1. V cenách jsou započteny náklady na úpravu terénu, montáž a zásyp podle vzorového listu._x000D_
2. V cenách nejsou obsaženy náklady na dodávku materiálu.</t>
  </si>
  <si>
    <t>5914130050</t>
  </si>
  <si>
    <t>Montáž nástupiště úrovňového Sudop K (KD,KS) 145 Poznámka: 1. V cenách jsou započteny náklady na úpravu terénu, montáž a zásyp podle vzorového listu. 2. V cenách nejsou obsaženy náklady na dodávku materiálu.</t>
  </si>
  <si>
    <t>1252</t>
  </si>
  <si>
    <t>627</t>
  </si>
  <si>
    <t>5914130060</t>
  </si>
  <si>
    <t>Montáž nástupiště úrovňového Sudop K (KD,KS) 145Z Poznámka: 1. V cenách jsou započteny náklady na úpravu terénu, montáž a zásyp podle vzorového listu. 2. V cenách nejsou obsaženy náklady na dodávku materiálu.</t>
  </si>
  <si>
    <t>1254</t>
  </si>
  <si>
    <t>5914130070</t>
  </si>
  <si>
    <t>Montáž nástupiště úrovňového Sudop K (KD,KS) 150 Poznámka: 1. V cenách jsou započteny náklady na úpravu terénu, montáž a zásyp podle vzorového listu. 2. V cenách nejsou obsaženy náklady na dodávku materiálu.</t>
  </si>
  <si>
    <t>1256</t>
  </si>
  <si>
    <t>629</t>
  </si>
  <si>
    <t>5914130080</t>
  </si>
  <si>
    <t>Montáž nástupiště úrovňového Sudop K 230 Poznámka: 1. V cenách jsou započteny náklady na úpravu terénu, montáž a zásyp podle vzorového listu. 2. V cenách nejsou obsaženy náklady na dodávku materiálu.</t>
  </si>
  <si>
    <t>1258</t>
  </si>
  <si>
    <t>5914130090</t>
  </si>
  <si>
    <t>Montáž nástupiště úrovňového Sudop KD (KS) 230 Poznámka: 1. V cenách jsou započteny náklady na úpravu terénu, montáž a zásyp podle vzorového listu. 2. V cenách nejsou obsaženy náklady na dodávku materiálu.</t>
  </si>
  <si>
    <t>1260</t>
  </si>
  <si>
    <t>631</t>
  </si>
  <si>
    <t>5914145010</t>
  </si>
  <si>
    <t>Demontáž zarážedla zemního Poznámka: 1. V cenách jsou započteny náklady na vybourání, odstranění a naložení výzisku na dopravní prostředek.</t>
  </si>
  <si>
    <t>1262</t>
  </si>
  <si>
    <t>Poznámka k souboru cen:_x000D_
1. V cenách jsou započteny náklady na vybourání, odstranění a naložení výzisku na dopravní prostředek.</t>
  </si>
  <si>
    <t>5914145020</t>
  </si>
  <si>
    <t>Demontáž zarážedla kolejnicového Poznámka: 1. V cenách jsou započteny náklady na vybourání, odstranění a naložení výzisku na dopravní prostředek.</t>
  </si>
  <si>
    <t>1264</t>
  </si>
  <si>
    <t>633</t>
  </si>
  <si>
    <t>5914145030</t>
  </si>
  <si>
    <t>Demontáž zarážedla betonového typu "Sudop" Poznámka: 1. V cenách jsou započteny náklady na vybourání, odstranění a naložení výzisku na dopravní prostředek.</t>
  </si>
  <si>
    <t>1266</t>
  </si>
  <si>
    <t>5914150010</t>
  </si>
  <si>
    <t>Montáž zarážedla zemního Poznámka: 1. V cenách jsou započteny náklady na montáž podle vzorového listu. 2. V cenách nejsou obsaženy náklady na dodávku materiálu.</t>
  </si>
  <si>
    <t>1268</t>
  </si>
  <si>
    <t>Poznámka k souboru cen:_x000D_
1. V cenách jsou započteny náklady na montáž podle vzorového listu._x000D_
2. V cenách nejsou obsaženy náklady na dodávku materiálu.</t>
  </si>
  <si>
    <t>635</t>
  </si>
  <si>
    <t>5914152010</t>
  </si>
  <si>
    <t>Zřízení zarážedla zemního Poznámka: 1. V cenách jsou započteny náklady na zřízení podle vzorového listu. 2. V cenách nejsou obsaženy náklady na dodávku materiálu.</t>
  </si>
  <si>
    <t>1270</t>
  </si>
  <si>
    <t>Poznámka k souboru cen:_x000D_
1. V cenách jsou započteny náklady na zřízení podle vzorového listu._x000D_
2. V cenách nejsou obsaženy náklady na dodávku materiálu.</t>
  </si>
  <si>
    <t>5914152020</t>
  </si>
  <si>
    <t>Zřízení zarážedla kolejnicového Poznámka: 1. V cenách jsou započteny náklady na zřízení podle vzorového listu. 2. V cenách nejsou obsaženy náklady na dodávku materiálu.</t>
  </si>
  <si>
    <t>1272</t>
  </si>
  <si>
    <t>637</t>
  </si>
  <si>
    <t>5914152030</t>
  </si>
  <si>
    <t>Zřízení zarážedla betonového typu "Sudop" Poznámka: 1. V cenách jsou započteny náklady na zřízení podle vzorového listu. 2. V cenách nejsou obsaženy náklady na dodávku materiálu.</t>
  </si>
  <si>
    <t>1274</t>
  </si>
  <si>
    <t>5914155020</t>
  </si>
  <si>
    <t>Oprava rampy spárování jakéhokoli zdiva Poznámka: 1. V cenách jsou započteny náklady na opravu, naložení výzisku na dopravní prostředek a uložení na úložišti. 2. V cenách nejsou obsaženy náklady na dodávku materiálu.</t>
  </si>
  <si>
    <t>1276</t>
  </si>
  <si>
    <t>Poznámka k souboru cen:_x000D_
1. V cenách jsou započteny náklady na opravu, naložení výzisku na dopravní prostředek a uložení na úložišti._x000D_
2. V cenách nejsou obsaženy náklady na dodávku materiálu.</t>
  </si>
  <si>
    <t>639</t>
  </si>
  <si>
    <t>5914155030</t>
  </si>
  <si>
    <t>Oprava rampy zdiva Poznámka: 1. V cenách jsou započteny náklady na opravu, naložení výzisku na dopravní prostředek a uložení na úložišti. 2. V cenách nejsou obsaženy náklady na dodávku materiálu.</t>
  </si>
  <si>
    <t>1278</t>
  </si>
  <si>
    <t>5914155040</t>
  </si>
  <si>
    <t>Oprava rampy upevnění ochranného úhelníku Poznámka: 1. V cenách jsou započteny náklady na opravu, naložení výzisku na dopravní prostředek a uložení na úložišti. 2. V cenách nejsou obsaženy náklady na dodávku materiálu.</t>
  </si>
  <si>
    <t>1280</t>
  </si>
  <si>
    <t>641</t>
  </si>
  <si>
    <t>5914155110</t>
  </si>
  <si>
    <t>Oprava rampy uvolněné kotvy Poznámka: 1. V cenách jsou započteny náklady na opravu, naložení výzisku na dopravní prostředek a uložení na úložišti. 2. V cenách nejsou obsaženy náklady na dodávku materiálu.</t>
  </si>
  <si>
    <t>1282</t>
  </si>
  <si>
    <t>5914155120</t>
  </si>
  <si>
    <t>Oprava rampy výměna příčného trámce Poznámka: 1. V cenách jsou započteny náklady na opravu, naložení výzisku na dopravní prostředek a uložení na úložišti. 2. V cenách nejsou obsaženy náklady na dodávku materiálu.</t>
  </si>
  <si>
    <t>1284</t>
  </si>
  <si>
    <t>643</t>
  </si>
  <si>
    <t>5915005010</t>
  </si>
  <si>
    <t>Hloubení rýh nebo jam ručně na železničním spodku třídy těžitelnosti I skupiny 1 Poznámka: 1. V cenách jsou započteny náklady na hloubení a uložení výzisku na terén nebo naložení na dopravní prostředek a uložení na úložišti.</t>
  </si>
  <si>
    <t>1286</t>
  </si>
  <si>
    <t>Poznámka k souboru cen:_x000D_
1. V cenách jsou započteny náklady na hloubení a uložení výzisku na terén nebo naložení na dopravní prostředek a uložení na úložišti.</t>
  </si>
  <si>
    <t>5915005020</t>
  </si>
  <si>
    <t>Hloubení rýh nebo jam ručně na železničním spodku třídy těžitelnosti I skupiny 2 Poznámka: 1. V cenách jsou započteny náklady na hloubení a uložení výzisku na terén nebo naložení na dopravní prostředek a uložení na úložišti.</t>
  </si>
  <si>
    <t>1288</t>
  </si>
  <si>
    <t>645</t>
  </si>
  <si>
    <t>5915005030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</si>
  <si>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</si>
  <si>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1290</t>
  </si>
  <si>
    <t>5915010010</t>
  </si>
  <si>
    <t>Těžení zeminy nebo horniny železničního spodku třídy těžitelnosti I skupiny 1 Poznámka: 1. V cenách jsou započteny náklady na těžení a uložení výzisku na terén nebo naložení na dopravní prostředek a uložení na úložišti.</t>
  </si>
  <si>
    <t>1292</t>
  </si>
  <si>
    <t>Poznámka k souboru cen:_x000D_
1. V cenách jsou započteny náklady na těžení a uložení výzisku na terén nebo naložení na dopravní prostředek a uložení na úložišti.</t>
  </si>
  <si>
    <t>647</t>
  </si>
  <si>
    <t>5915010020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</si>
  <si>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</si>
  <si>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1294</t>
  </si>
  <si>
    <t>5915010030</t>
  </si>
  <si>
    <t>Těžení zeminy nebo horniny železničního spodku třídy těžitelnosti I skupiny 3 Poznámka: 1. V cenách jsou započteny náklady na těžení a uložení výzisku na terén nebo naložení na dopravní prostředek a uložení na úložišti.</t>
  </si>
  <si>
    <t>1296</t>
  </si>
  <si>
    <t>649</t>
  </si>
  <si>
    <t>5915010040</t>
  </si>
  <si>
    <t>Těžení zeminy nebo horniny železničního spodku třídy těžitelnosti II skupiny 4 Poznámka: 1. V cenách jsou započteny náklady na těžení a uložení výzisku na terén nebo naložení na dopravní prostředek a uložení na úložišti.</t>
  </si>
  <si>
    <t>1298</t>
  </si>
  <si>
    <t>5915015010</t>
  </si>
  <si>
    <t>Svahování zemního tělesa železničního spodku v náspu Poznámka: 1. V cenách jsou započteny náklady na svahování železničního tělesa a uložení výzisku na terén nebo naložení na dopravní prostředek.</t>
  </si>
  <si>
    <t>1300</t>
  </si>
  <si>
    <t>Poznámka k souboru cen:_x000D_
1. V cenách jsou započteny náklady na svahování železničního tělesa a uložení výzisku na terén nebo naložení na dopravní prostředek.</t>
  </si>
  <si>
    <t>651</t>
  </si>
  <si>
    <t>5915015020</t>
  </si>
  <si>
    <t>Svahování zemního tělesa železničního spodku v zářezu Poznámka: 1. V cenách jsou započteny náklady na svahování železničního tělesa a uložení výzisku na terén nebo naložení na dopravní prostředek.</t>
  </si>
  <si>
    <t>1302</t>
  </si>
  <si>
    <t>5915020010</t>
  </si>
  <si>
    <t>Povrchová úprava plochy železničního spodku Poznámka: 1. V cenách jsou započteny náklady na urovnání a úpravu ploch nebo skládek výzisku kameniva a zeminy s jejich případnou rekultivací.</t>
  </si>
  <si>
    <t>1304</t>
  </si>
  <si>
    <t>Poznámka k souboru cen:_x000D_
1. V cenách jsou započteny náklady na urovnání a úpravu ploch nebo skládek výzisku kameniva a zeminy s jejich případnou rekultivací.</t>
  </si>
  <si>
    <t>653</t>
  </si>
  <si>
    <t>5915025010</t>
  </si>
  <si>
    <t>Úprava vrstvy KL po snesení kolejového roštu koleje nebo výhybky Poznámka: 1. V cenách jsou započteny náklady na rozhrnutí a urovnání KL a terénu z důvodu rušení trati.</t>
  </si>
  <si>
    <t>1306</t>
  </si>
  <si>
    <t>Poznámka k souboru cen:_x000D_
1. V cenách jsou započteny náklady na rozhrnutí a urovnání KL a terénu z důvodu rušení trati.</t>
  </si>
  <si>
    <t>5917010110</t>
  </si>
  <si>
    <t>Protihluková stěna betonová demontáž dílu Poznámka: 1. V cenách jsou započteny náklady na naložení odpadu na dopravní prostředek. 2. V cenách nejsou obsaženy náklady na dodávku materiálu, dopravu výzisku a skládkovné.</t>
  </si>
  <si>
    <t>1308</t>
  </si>
  <si>
    <t>Poznámka k souboru cen:_x000D_
1. V cenách jsou započteny náklady na naložení odpadu na dopravní prostředek._x000D_
2. V cenách nejsou obsaženy náklady na dodávku materiálu, dopravu výzisku a skládkovné.</t>
  </si>
  <si>
    <t>655</t>
  </si>
  <si>
    <t>5917010120</t>
  </si>
  <si>
    <t>Protihluková stěna betonová demontáž těsnění Poznámka: 1. V cenách jsou započteny náklady na naložení odpadu na dopravní prostředek. 2. V cenách nejsou obsaženy náklady na dodávku materiálu, dopravu výzisku a skládkovné.</t>
  </si>
  <si>
    <t>1310</t>
  </si>
  <si>
    <t>5917010210</t>
  </si>
  <si>
    <t>Protihluková stěna betonová montáž dílu Poznámka: 1. V cenách jsou započteny náklady na naložení odpadu na dopravní prostředek. 2. V cenách nejsou obsaženy náklady na dodávku materiálu, dopravu výzisku a skládkovné.</t>
  </si>
  <si>
    <t>1312</t>
  </si>
  <si>
    <t>657</t>
  </si>
  <si>
    <t>5917010220</t>
  </si>
  <si>
    <t>Protihluková stěna betonová montáž těsnění Poznámka: 1. V cenách jsou započteny náklady na naložení odpadu na dopravní prostředek. 2. V cenách nejsou obsaženy náklady na dodávku materiálu, dopravu výzisku a skládkovné.</t>
  </si>
  <si>
    <t>1314</t>
  </si>
  <si>
    <t>5917020110</t>
  </si>
  <si>
    <t>Průhledné části stěny demontáž dílu ze skla Poznámka: 1. V cenách jsou započteny náklady na naložení odpadu na dopravní prostředek. 2. V cenách nejsou obsaženy náklady na dodávku materiálu, dopravu výzisku a skládkovné.</t>
  </si>
  <si>
    <t>1316</t>
  </si>
  <si>
    <t>659</t>
  </si>
  <si>
    <t>5917020130</t>
  </si>
  <si>
    <t>Průhledné části stěny demontáž těsnění Poznámka: 1. V cenách jsou započteny náklady na naložení odpadu na dopravní prostředek. 2. V cenách nejsou obsaženy náklady na dodávku materiálu, dopravu výzisku a skládkovné.</t>
  </si>
  <si>
    <t>1318</t>
  </si>
  <si>
    <t>5917020210</t>
  </si>
  <si>
    <t>Průhledné části stěny montáž dílu ze skla Poznámka: 1. V cenách jsou započteny náklady na naložení odpadu na dopravní prostředek. 2. V cenách nejsou obsaženy náklady na dodávku materiálu, dopravu výzisku a skládkovné.</t>
  </si>
  <si>
    <t>1320</t>
  </si>
  <si>
    <t>661</t>
  </si>
  <si>
    <t>5917020230</t>
  </si>
  <si>
    <t>Průhledné části stěny montáž těsnění Poznámka: 1. V cenách jsou započteny náklady na naložení odpadu na dopravní prostředek. 2. V cenách nejsou obsaženy náklady na dodávku materiálu, dopravu výzisku a skládkovné.</t>
  </si>
  <si>
    <t>1322</t>
  </si>
  <si>
    <t>5917025110</t>
  </si>
  <si>
    <t>Absorbér hluku demontáž odlepením Poznámka: 1. V cenách jsou započteny náklady na oboustranné osazení a naložení odpadu na dopravní prostředek. 2. V cenách nejsou obsaženy náklady na dodávku materiálu.</t>
  </si>
  <si>
    <t>1324</t>
  </si>
  <si>
    <t>Poznámka k souboru cen:_x000D_
1. V cenách jsou započteny náklady na oboustranné osazení a naložení odpadu na dopravní prostředek._x000D_
2. V cenách nejsou obsaženy náklady na dodávku materiálu.</t>
  </si>
  <si>
    <t>663</t>
  </si>
  <si>
    <t>5917025120</t>
  </si>
  <si>
    <t>Absorbér hluku demontáž odstraněním spon Poznámka: 1. V cenách jsou započteny náklady na oboustranné osazení a naložení odpadu na dopravní prostředek. 2. V cenách nejsou obsaženy náklady na dodávku materiálu.</t>
  </si>
  <si>
    <t>1326</t>
  </si>
  <si>
    <t>5917025210</t>
  </si>
  <si>
    <t>Absorbér hluku montáž lepením Poznámka: 1. V cenách jsou započteny náklady na oboustranné osazení a naložení odpadu na dopravní prostředek. 2. V cenách nejsou obsaženy náklady na dodávku materiálu.</t>
  </si>
  <si>
    <t>1328</t>
  </si>
  <si>
    <t>665</t>
  </si>
  <si>
    <t>5917025220</t>
  </si>
  <si>
    <t>Absorbér hluku montáž sponami Poznámka: 1. V cenách jsou započteny náklady na oboustranné osazení a naložení odpadu na dopravní prostředek. 2. V cenách nejsou obsaženy náklady na dodávku materiálu.</t>
  </si>
  <si>
    <t>1330</t>
  </si>
  <si>
    <t>5918001010</t>
  </si>
  <si>
    <t>Ostatní práce při údržbě výkony prováděné pomocí mechanizace kolové rypadlo - dvoucestné Poznámka: 1. Cena je určena pro provedení prací, které nejsou součástí tohoto sborníku.</t>
  </si>
  <si>
    <t>1332</t>
  </si>
  <si>
    <t>Poznámka k souboru cen:_x000D_
1. Cena je určena pro provedení prací, které nejsou součástí tohoto sborníku.</t>
  </si>
  <si>
    <t>667</t>
  </si>
  <si>
    <t>5999005010</t>
  </si>
  <si>
    <t>Třídění spojovacích a upevňovacích součástí Poznámka: 1. V cenách jsou započteny náklady na manipulaci, vytřídění a uložení materiálu na úložiště nebo do skladu.</t>
  </si>
  <si>
    <t>1334</t>
  </si>
  <si>
    <t>Poznámka k souboru cen:_x000D_
1. V cenách jsou započteny náklady na manipulaci, vytřídění a uložení materiálu na úložiště nebo do skladu.</t>
  </si>
  <si>
    <t>5999005020</t>
  </si>
  <si>
    <t>Třídění pražců a kolejnicových podpor Poznámka: 1. V cenách jsou započteny náklady na manipulaci, vytřídění a uložení materiálu na úložiště nebo do skladu.</t>
  </si>
  <si>
    <t>1336</t>
  </si>
  <si>
    <t>669</t>
  </si>
  <si>
    <t>5999005030</t>
  </si>
  <si>
    <t>Třídění kolejnic Poznámka: 1. V cenách jsou započteny náklady na manipulaci, vytřídění a uložení materiálu na úložiště nebo do skladu.</t>
  </si>
  <si>
    <t>1338</t>
  </si>
  <si>
    <t>5999010010</t>
  </si>
  <si>
    <t>Vyjmutí a snesení konstrukcí nebo dílů hmotnosti do 10 t Poznámka: 1. V cenách jsou započteny náklady na manipulaci vyjmutí a snesení zdvihacím prostředkem, naložení, složení, přeprava v místě technologické manipulace. Položka obsahuje náklady na práce v blízkosti trakčního vedení.</t>
  </si>
  <si>
    <t>1340</t>
  </si>
  <si>
    <t>Poznámka k souboru cen:_x000D_
1. V cenách jsou započteny náklady na manipulaci vyjmutí a snesení zdvihacím prostředkem, naložení, složení, přeprava v místě technologické manipulace. Položka obsahuje náklady na práce v blízkosti trakčního vedení.</t>
  </si>
  <si>
    <t>671</t>
  </si>
  <si>
    <t>5999010020</t>
  </si>
  <si>
    <t>Vyjmutí a snesení konstrukcí nebo dílů hmotnosti přes 10 do 20 t Poznámka: 1. V cenách jsou započteny náklady na manipulaci vyjmutí a snesení zdvihacím prostředkem, naložení, složení, přeprava v místě technologické manipulace. Položka obsahuje náklady na práce v blízkosti trakčního vedení.</t>
  </si>
  <si>
    <t>1342</t>
  </si>
  <si>
    <t>5999010030</t>
  </si>
  <si>
    <t>Vyjmutí a snesení konstrukcí nebo dílů hmotnosti přes 20 t Poznámka: 1. V cenách jsou započteny náklady na manipulaci vyjmutí a snesení zdvihacím prostředkem, naložení, složení, přeprava v místě technologické manipulace. Položka obsahuje náklady na práce v blízkosti trakčního vedení.</t>
  </si>
  <si>
    <t>1344</t>
  </si>
  <si>
    <t>673</t>
  </si>
  <si>
    <t>5999015010</t>
  </si>
  <si>
    <t>Vložení konstrukcí nebo dílů hmotnosti do 10 t Poznámka: 1. V cenách jsou započteny náklady na vložení konstrukce podle technologického postupu, přeprava v místě technologické manipulace. Položka obsahuje náklady na práce v blízkosti trakčního vedení.</t>
  </si>
  <si>
    <t>1346</t>
  </si>
  <si>
    <t>Poznámka k souboru cen:_x000D_
1. V cenách jsou započteny náklady na vložení konstrukce podle technologického postupu, přeprava v místě technologické manipulace. Položka obsahuje náklady na práce v blízkosti trakčního vedení.</t>
  </si>
  <si>
    <t>5999015020</t>
  </si>
  <si>
    <t>Vložení konstrukcí nebo dílů hmotnosti přes 10 do 20 t Poznámka: 1. V cenách jsou započteny náklady na vložení konstrukce podle technologického postupu, přeprava v místě technologické manipulace. Položka obsahuje náklady na práce v blízkosti trakčního vedení.</t>
  </si>
  <si>
    <t>1348</t>
  </si>
  <si>
    <t>675</t>
  </si>
  <si>
    <t>5999015030</t>
  </si>
  <si>
    <t>Vložení konstrukcí nebo dílů hmotnosti přes 20 t Poznámka: 1. V cenách jsou započteny náklady na vložení konstrukce podle technologického postupu, přeprava v místě technologické manipulace. Položka obsahuje náklady na práce v blízkosti trakčního vedení.</t>
  </si>
  <si>
    <t>1350</t>
  </si>
  <si>
    <t>01.2 - Překážky pro práci...</t>
  </si>
  <si>
    <t>OST - Ostatní</t>
  </si>
  <si>
    <t>OST</t>
  </si>
  <si>
    <t>Ostatní</t>
  </si>
  <si>
    <t>7493351095</t>
  </si>
  <si>
    <t>Montáž elektrického ohřevu výhybek (EOV) topné tyče s pérovými příchytkami</t>
  </si>
  <si>
    <t>262144</t>
  </si>
  <si>
    <t>7493351100</t>
  </si>
  <si>
    <t>Montáž elektrického ohřevu výhybek (EOV) topné tyče v místě závěru výhybky</t>
  </si>
  <si>
    <t>7493351105</t>
  </si>
  <si>
    <t>Montáž elektrického ohřevu výhybek (EOV) topné tyče topné desky v prostoru závěru výhybky</t>
  </si>
  <si>
    <t>7493371045</t>
  </si>
  <si>
    <t>Demontáže zařízení na elektrickém ohřevu výhybek topné tyče výhybek a PHS s pérovými příchytkami</t>
  </si>
  <si>
    <t>7493371050</t>
  </si>
  <si>
    <t>Demontáže zařízení na elektrickém ohřevu výhybek topné tyče v místě závěru výhybky</t>
  </si>
  <si>
    <t>7493371055</t>
  </si>
  <si>
    <t>Demontáže zařízení na elektrickém ohřevu výhybek topné desky v prostoru závěru výhybky</t>
  </si>
  <si>
    <t>7497351560</t>
  </si>
  <si>
    <t>Montáž přímého ukolejnění na elektrizovaných tratích nebo v kolejových obvodech</t>
  </si>
  <si>
    <t>7497351575</t>
  </si>
  <si>
    <t>Montáž přímého ukolejnění svorka se šroubem pro ukolejnění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</si>
  <si>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</si>
  <si>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</si>
  <si>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7592005070</t>
  </si>
  <si>
    <t>Montáž počítacího bodu počítače náprav PZN 1 - uložení a připevnění na určené místo, seřízení polohy, přezkoušení</t>
  </si>
  <si>
    <t>7592005072</t>
  </si>
  <si>
    <t>Montáž počítacího bodu počítače náprav SEL - uložení a připevnění na určené místo, seřízení polohy, přezkoušení</t>
  </si>
  <si>
    <t>7592005074</t>
  </si>
  <si>
    <t>Montáž počítacího bodu počítače náprav SIEMENS - uložení a připevnění na určené místo, seřízení polohy, přezkoušení</t>
  </si>
  <si>
    <t>7592005076</t>
  </si>
  <si>
    <t>Montáž počítacího bodu počítače náprav ALCATEL SK30 - uložení a připevnění na určené místo, seřízení polohy, přezkoušení</t>
  </si>
  <si>
    <t>7592005120</t>
  </si>
  <si>
    <t>Montáž informačního bodu MIB 6 - uložení a připevnění na určené místo, seřízení, přezkoušení</t>
  </si>
  <si>
    <t>7592005160</t>
  </si>
  <si>
    <t>Montáž balízy na pražec pomocí pásky - V ceně jsou započítány náklady na odkopání štěrku, montáž balízy pomocí upevňovací pásky, zpětné zasypání štěrkem a jeho úpravu.</t>
  </si>
  <si>
    <t>7592005162</t>
  </si>
  <si>
    <t>Montáž balízy do kolejiště pomocí mezikolejnicového upevňovadla (Clamp, Vortok apod) - V ceně jsou započítány náklady na odkopání štěrku, montáž mezikolejnicového upevňovadla, úpravu štěrkového lože a montáž balízy.</t>
  </si>
  <si>
    <t>7592005163</t>
  </si>
  <si>
    <t>Montáž balízy vrtáním na betonový pražec pomocí sady - V ceně jsou započítány náklady na přípravu pracoviště, osazení přípravku a šablony pro vrtání kotev, vyvrtání a vyčištění děr, montáž kotev na chemickou maltu, montáž balízy na chemické kotvy. Součástí ceny je i montážní materiál.</t>
  </si>
  <si>
    <t>7592005164</t>
  </si>
  <si>
    <t>Montáž balízy do kolejiště na dřevěný pražec pomocí sady HB - V ceně jsou započítány náklady na přípravu pracoviště, osazení přípravku a šablony pro vrtání děr, vyvrtání a vyčištění děr, montáž upevňovacího prvku a montáž balízy.</t>
  </si>
  <si>
    <t>7592007070</t>
  </si>
  <si>
    <t>Demontáž počítacího bodu počítače náprav PZN 1</t>
  </si>
  <si>
    <t>7592007072</t>
  </si>
  <si>
    <t>Demontáž počítacího bodu počítače náprav SEL</t>
  </si>
  <si>
    <t>7592007074</t>
  </si>
  <si>
    <t>Demontáž počítacího bodu počítače náprav SIEMENS</t>
  </si>
  <si>
    <t>7592007076</t>
  </si>
  <si>
    <t>Demontáž počítacího bodu počítače náprav ALCATEL SK30</t>
  </si>
  <si>
    <t>7592007120</t>
  </si>
  <si>
    <t>Demontáž informačního bodu MIB 6</t>
  </si>
  <si>
    <t>7592007160</t>
  </si>
  <si>
    <t>Demontáž balízy úplná včetně upevňovací sady</t>
  </si>
  <si>
    <t>7594105010</t>
  </si>
  <si>
    <t>Odpojení a zpětné připojení lan propojovacích jednoho stykového transformátoru - včetně odpojení a připevnění lanového propojení na pražce nebo montážní trámky</t>
  </si>
  <si>
    <t>7594105012</t>
  </si>
  <si>
    <t>Odpojení a zpětné připojení lan ke stojánku KSL - včetně odpojení a připevnění lanového propojení na pražce nebo montážní trámky</t>
  </si>
  <si>
    <t>7594105014</t>
  </si>
  <si>
    <t>Odpojení a zpětné připojení lan ke stojánku KSLP - včetně odpojení a připevnění lanového propojení na pražce nebo montážní trámky</t>
  </si>
  <si>
    <t>7596205010</t>
  </si>
  <si>
    <t>Montáž indikátoru horkoběžnosti</t>
  </si>
  <si>
    <t>7596205020</t>
  </si>
  <si>
    <t>Montáž snímače horkých kol</t>
  </si>
  <si>
    <t>7596205030</t>
  </si>
  <si>
    <t>Montáž vyhodnocovací části</t>
  </si>
  <si>
    <t>7596205040</t>
  </si>
  <si>
    <t>Montáž indikátoru plochých kol</t>
  </si>
  <si>
    <t>7596205042</t>
  </si>
  <si>
    <t>Montáž snímače indikátoru plochých kol</t>
  </si>
  <si>
    <t>7596205050</t>
  </si>
  <si>
    <t>Montáž kolejnicového doteku COK/HS</t>
  </si>
  <si>
    <t>7596207010</t>
  </si>
  <si>
    <t>Demontáž indikátoru horkoběžnosti</t>
  </si>
  <si>
    <t>7596207020</t>
  </si>
  <si>
    <t>Demontáž snímače horkých kol</t>
  </si>
  <si>
    <t>7596207030</t>
  </si>
  <si>
    <t>Demontáž vyhodnocovací části</t>
  </si>
  <si>
    <t>7596207040</t>
  </si>
  <si>
    <t>Demontáž indikátoru plochých kol</t>
  </si>
  <si>
    <t>7596207042</t>
  </si>
  <si>
    <t>Demontáž snímače indikátoru plochých kol</t>
  </si>
  <si>
    <t>7596207050</t>
  </si>
  <si>
    <t>Demontáž kolejnicového doteku COK/HS</t>
  </si>
  <si>
    <t>01.3 - Materiál železničn...</t>
  </si>
  <si>
    <t>M</t>
  </si>
  <si>
    <t>5955101000</t>
  </si>
  <si>
    <t>Kamenivo drcené štěrk frakce 31,5/63 (32/63) třídy BI</t>
  </si>
  <si>
    <t>5955101005</t>
  </si>
  <si>
    <t>Kamenivo drcené štěrk frakce 31,5/63 (32/63) třídy min. BII</t>
  </si>
  <si>
    <t>5955101012</t>
  </si>
  <si>
    <t>Kamenivo drcené štěrk frakce 16/32</t>
  </si>
  <si>
    <t>5955101013</t>
  </si>
  <si>
    <t>Kamenivo drcené štěrkodrť frakce 0/4</t>
  </si>
  <si>
    <t>5961112200</t>
  </si>
  <si>
    <t>Jazyk pro výhybky soustavy S49 I. generace v přímé variantě S49-R190-dl.10113+700-ČZ</t>
  </si>
  <si>
    <t>765746163</t>
  </si>
  <si>
    <t>5961112205</t>
  </si>
  <si>
    <t>Jazyk pro výhybky soustavy S49 I. generace v přímé variantě S49-R300-dl.12025+700-ČZ</t>
  </si>
  <si>
    <t>-1132522676</t>
  </si>
  <si>
    <t>5961113180</t>
  </si>
  <si>
    <t>Opornice pro výhybky soustavy S49 I. generace v přímé variantě S49-R190-dl.11366+1400</t>
  </si>
  <si>
    <t>-693174849</t>
  </si>
  <si>
    <t>5961113185</t>
  </si>
  <si>
    <t>Opornice pro výhybky soustavy S49 I. generace v přímé variantě S49-R300-dl.13607+1400</t>
  </si>
  <si>
    <t>-238027694</t>
  </si>
  <si>
    <t>5955101014</t>
  </si>
  <si>
    <t>Kamenivo drcené štěrkodrť frakce 0/8</t>
  </si>
  <si>
    <t>5955101016</t>
  </si>
  <si>
    <t>Kamenivo drcené štěrkodrť frakce 0/32 kv kv – konstrukční vrstva</t>
  </si>
  <si>
    <t>5955101025</t>
  </si>
  <si>
    <t>Kamenivo drcené drť frakce 4/8</t>
  </si>
  <si>
    <t>5955101030</t>
  </si>
  <si>
    <t>Kamenivo drcené drť frakce 8/16</t>
  </si>
  <si>
    <t>5955101045</t>
  </si>
  <si>
    <t>Lomový kámen tříděný pro rovnaniny</t>
  </si>
  <si>
    <t>5955101050</t>
  </si>
  <si>
    <t>Lomový kámen netříděný pro zásypy</t>
  </si>
  <si>
    <t>5956101005</t>
  </si>
  <si>
    <t>Pražec dřevěný příčný nevystrojený dub skupina 2 2600x260x150 mm</t>
  </si>
  <si>
    <t>5956101015</t>
  </si>
  <si>
    <t>Pražec dřevěný příčný nevystrojený buk skupina 2 2600x260x150 mm</t>
  </si>
  <si>
    <t>5956122000</t>
  </si>
  <si>
    <t>Pražec dřevěný výhybkový dub skupina 4 2200x260x150</t>
  </si>
  <si>
    <t>5956122005</t>
  </si>
  <si>
    <t>Pražec dřevěný výhybkový dub skupina 4 2300x260x150</t>
  </si>
  <si>
    <t>5956122010</t>
  </si>
  <si>
    <t>Pražec dřevěný výhybkový dub skupina 4 2400x260x150</t>
  </si>
  <si>
    <t>5956122015</t>
  </si>
  <si>
    <t>Pražec dřevěný výhybkový dub skupina 4 2500x260x150</t>
  </si>
  <si>
    <t>5956122020</t>
  </si>
  <si>
    <t>Pražec dřevěný výhybkový dub skupina 4 2600x260x150</t>
  </si>
  <si>
    <t>5956122025</t>
  </si>
  <si>
    <t>Pražec dřevěný výhybkový dub skupina 4 2700x260x150</t>
  </si>
  <si>
    <t>5956122030</t>
  </si>
  <si>
    <t>Pražec dřevěný výhybkový dub skupina 4 2800x260x150</t>
  </si>
  <si>
    <t>5956122035</t>
  </si>
  <si>
    <t>Pražec dřevěný výhybkový dub skupina 4 2900x260x150</t>
  </si>
  <si>
    <t>5956122040</t>
  </si>
  <si>
    <t>Pražec dřevěný výhybkový dub skupina 4 3000x260x150</t>
  </si>
  <si>
    <t>5956122045</t>
  </si>
  <si>
    <t>Pražec dřevěný výhybkový dub skupina 4 3100x260x150</t>
  </si>
  <si>
    <t>5956122050</t>
  </si>
  <si>
    <t>Pražec dřevěný výhybkový dub skupina 4 3200x260x150</t>
  </si>
  <si>
    <t>5956122055</t>
  </si>
  <si>
    <t>Pražec dřevěný výhybkový dub skupina 4 3300x260x150</t>
  </si>
  <si>
    <t>5956122060</t>
  </si>
  <si>
    <t>Pražec dřevěný výhybkový dub skupina 4 3400x260x150</t>
  </si>
  <si>
    <t>5956122065</t>
  </si>
  <si>
    <t>Pražec dřevěný výhybkový dub skupina 4 3500x260x150</t>
  </si>
  <si>
    <t>5956122070</t>
  </si>
  <si>
    <t>Pražec dřevěný výhybkový dub skupina 4 3600x260x150</t>
  </si>
  <si>
    <t>5956122075</t>
  </si>
  <si>
    <t>Pražec dřevěný výhybkový dub skupina 4 3700x260x150</t>
  </si>
  <si>
    <t>5956122080</t>
  </si>
  <si>
    <t>Pražec dřevěný výhybkový dub skupina 4 3800x260x150</t>
  </si>
  <si>
    <t>5956122085</t>
  </si>
  <si>
    <t>Pražec dřevěný výhybkový dub skupina 4 3900x260x150</t>
  </si>
  <si>
    <t>5956122090</t>
  </si>
  <si>
    <t>Pražec dřevěný výhybkový dub skupina 4 4000x260x150</t>
  </si>
  <si>
    <t>5956122095</t>
  </si>
  <si>
    <t>Pražec dřevěný výhybkový dub skupina 4 4100x260x150</t>
  </si>
  <si>
    <t>5956122100</t>
  </si>
  <si>
    <t>Pražec dřevěný výhybkový dub skupina 4 4200x260x150</t>
  </si>
  <si>
    <t>5956122105</t>
  </si>
  <si>
    <t>Pražec dřevěný výhybkový dub skupina 4 4300x260x150</t>
  </si>
  <si>
    <t>5956122110</t>
  </si>
  <si>
    <t>Pražec dřevěný výhybkový dub skupina 4 4400x260x150</t>
  </si>
  <si>
    <t>5956122115</t>
  </si>
  <si>
    <t>Pražec dřevěný výhybkový dub skupina 4 4500x260x150</t>
  </si>
  <si>
    <t>5956122120</t>
  </si>
  <si>
    <t>Pražec dřevěný výhybkový dub skupina 4 4600x260x150</t>
  </si>
  <si>
    <t>5956122125</t>
  </si>
  <si>
    <t>Pražec dřevěný výhybkový dub skupina 4 4700x260x150</t>
  </si>
  <si>
    <t>5956122130</t>
  </si>
  <si>
    <t>Pražec dřevěný výhybkový dub skupina 4 4800x260x150</t>
  </si>
  <si>
    <t>5956122135</t>
  </si>
  <si>
    <t>Pražec dřevěný výhybkový dub skupina 4 4900x260x150</t>
  </si>
  <si>
    <t>5956122140</t>
  </si>
  <si>
    <t>Pražec dřevěný výhybkový dub skupina 4 5000x260x150</t>
  </si>
  <si>
    <t>5956131000</t>
  </si>
  <si>
    <t>Vystrojení pražce dřevěného kolíčky do dřevěných pražců</t>
  </si>
  <si>
    <t>5956131005</t>
  </si>
  <si>
    <t>Vystrojení pražce dřevěného protištěpná destička pro pražec (105x210)</t>
  </si>
  <si>
    <t>5956104000</t>
  </si>
  <si>
    <t>Pozednice dub</t>
  </si>
  <si>
    <t>5956113005</t>
  </si>
  <si>
    <t>Podpory podélné dub</t>
  </si>
  <si>
    <t>5956140025</t>
  </si>
  <si>
    <t>Pražec betonový příčný vystrojený včetně kompletů pro pružné bezpodkladnicové upevnění, dl. 2,6 m, upevnění W14, pro kolejnici 60E2 v úklonu 1:40</t>
  </si>
  <si>
    <t>5956140030</t>
  </si>
  <si>
    <t>Pražec betonový příčný vystrojený včetně kompletů pro pružné bezpodkladnicové upevnění, dl. 2,6 m, upevnění W14, pro kolejnici 49E1 v úklonu 1:40</t>
  </si>
  <si>
    <t>5956140034</t>
  </si>
  <si>
    <t>Pražec betonový příčný vystrojený včetně kompletů pro pružné bezpodkladnicové upevnění, dl. 2,6 m, upevnění W14, hmotnost &gt; 330 kg, pro kolejnici 60E2 v úklonu 1:40</t>
  </si>
  <si>
    <t>5956140037</t>
  </si>
  <si>
    <t>Pražec betonový příčný vystrojený včetně kompletů pro pružné bezpodkladnicové upevnění, dl. 2,4 m, upevnění W14, pro kolejnici 49E1 v úklonu 1:40</t>
  </si>
  <si>
    <t>5956140040</t>
  </si>
  <si>
    <t>Pražec betonový příčný vystrojený včetně kompletů pro pružné bezpodkladnicové upevnění, dl. 2,4 m, upevnění W14, hmotnost &lt; 260 kg, pro kolejnici 49E1 v úklonu 1:40</t>
  </si>
  <si>
    <t>5956140045</t>
  </si>
  <si>
    <t>Pražec betonový příčný vystrojený včetně kompletů pro podkladnicové upevnění, dl. 2,4 m, s úklonem úložné plochy 1:20, upevnění K</t>
  </si>
  <si>
    <t>5956140050</t>
  </si>
  <si>
    <t>Pražec betonový příčný vystrojený včetně kompletů pro podkladnicové upevnění, dl. 2,4 m, s úklonem úložné plochy 1:20, upevnění KS</t>
  </si>
  <si>
    <t>5956149001</t>
  </si>
  <si>
    <t>Pražec betonový neutrální (výhybkový) nevystrojený</t>
  </si>
  <si>
    <t>5956155001</t>
  </si>
  <si>
    <t>Pražec betonový výhybkový nevystrojený</t>
  </si>
  <si>
    <t>5957101000</t>
  </si>
  <si>
    <t>Kolejnice třídy R260 tv. 60 E2 délky 25,000 m</t>
  </si>
  <si>
    <t>5957101025</t>
  </si>
  <si>
    <t>Kolejnice třídy R260 tv. R65 délky 20,000 m</t>
  </si>
  <si>
    <t>5957101050</t>
  </si>
  <si>
    <t>Kolejnice třídy R260 tv. 49 E1 délky 25,000 m</t>
  </si>
  <si>
    <t>5957104005</t>
  </si>
  <si>
    <t>Kolejnicové pásy třídy R260 tv. 60 E2 délky 75 metrů</t>
  </si>
  <si>
    <t>5957104025</t>
  </si>
  <si>
    <t>Kolejnicové pásy třídy R260 tv. 49 E1 délky 75 metrů</t>
  </si>
  <si>
    <t>5957104045</t>
  </si>
  <si>
    <t>Kolejnicové pásy třídy R260 tv. R65 délky 75 metrů</t>
  </si>
  <si>
    <t>5957107005</t>
  </si>
  <si>
    <t>Kolejnicové pásy R350HT tv. 60 E2 délky 120 metrů</t>
  </si>
  <si>
    <t>5957107015</t>
  </si>
  <si>
    <t>Kolejnicové pásy R350HT tv.49 E1 délky 120 metrů</t>
  </si>
  <si>
    <t>5957113005</t>
  </si>
  <si>
    <t>Kolejnice přechodové tv. R65/49E1 pravá/levá</t>
  </si>
  <si>
    <t>5957113015</t>
  </si>
  <si>
    <t>Kolejnice přechodové tv. R65/60E2 pravá/levá</t>
  </si>
  <si>
    <t>5957113025</t>
  </si>
  <si>
    <t>Kolejnice přechodové tv. 60E2/49E1 pravá/levá</t>
  </si>
  <si>
    <t>5957119010</t>
  </si>
  <si>
    <t>Lepený izolovaný styk tv. UIC60 (60E2) s tepelně zpracovanou hlavou délky 3,60 m</t>
  </si>
  <si>
    <t>5957119055</t>
  </si>
  <si>
    <t>Lepený izolovaný styk tv. UIC60 (60E2) s tepelně zpracovanou hlavou délky 4,50 m</t>
  </si>
  <si>
    <t>5957119084</t>
  </si>
  <si>
    <t>Lepený izolovaný styk tv. UIC60 (60E2) s tepelně zpracovanou hlavou délky 6,00 m</t>
  </si>
  <si>
    <t>5957122010</t>
  </si>
  <si>
    <t>Lepený izolovaný styk tv. UIC60 (60E2) z kolejnic vyšší jakosti délky 3,60 m</t>
  </si>
  <si>
    <t>5957122055</t>
  </si>
  <si>
    <t>Lepený izolovaný styk tv. UIC60 (60E2) z kolejnic vyšší jakosti délky 4,50 m</t>
  </si>
  <si>
    <t>5957128010</t>
  </si>
  <si>
    <t>Lepený izolovaný styk tv. R65 s tepelně zpracovanou hlavou délky 3,60 m</t>
  </si>
  <si>
    <t>5957128055</t>
  </si>
  <si>
    <t>Lepený izolovaný styk tv. R65 s tepelně zpracovanou hlavou délky 4,50 m</t>
  </si>
  <si>
    <t>5957128084</t>
  </si>
  <si>
    <t>Lepený izolovaný styk tv. R65 s tepelně zpracovanou hlavou délky 6,00 m</t>
  </si>
  <si>
    <t>5957134010</t>
  </si>
  <si>
    <t>Lepený izolovaný styk tv. S49 (49E1) s tepelně zpracovanou hlavou délky 3,60 m</t>
  </si>
  <si>
    <t>5957134055</t>
  </si>
  <si>
    <t>Lepený izolovaný styk tv. S49 (49E1) s tepelně zpracovanou hlavou délky 4,50 m</t>
  </si>
  <si>
    <t>5957134084</t>
  </si>
  <si>
    <t>Lepený izolovaný styk tv. S49 (49E1) s tepelně zpracovanou hlavou délky 6,00 m</t>
  </si>
  <si>
    <t>5957137010</t>
  </si>
  <si>
    <t>Lepený izolovaný styk tv. S49 z kolejnic vyšší jakosti délky 3,60 m</t>
  </si>
  <si>
    <t>5957137055</t>
  </si>
  <si>
    <t>Lepený izolovaný styk tv. S49 z kolejnic vyšší jakosti délky 4,50 m</t>
  </si>
  <si>
    <t>5957140015</t>
  </si>
  <si>
    <t>Souprava pro opravu LISU tv. UIC 60 - ESD 6 otvorů</t>
  </si>
  <si>
    <t>5957140020</t>
  </si>
  <si>
    <t>Souprava pro opravu LISU tv. R 65 - ESD 6 otvorů</t>
  </si>
  <si>
    <t>5957140025</t>
  </si>
  <si>
    <t>Souprava pro opravu LISU tv. S 49 - ESD 6 otvorů</t>
  </si>
  <si>
    <t>5957140030</t>
  </si>
  <si>
    <t>Souprava pro opravu LISU tv. R65 - ESD 4 otvory</t>
  </si>
  <si>
    <t>5957140035</t>
  </si>
  <si>
    <t>Souprava pro opravu LISU tv. S 49 -ESD 4 otvory</t>
  </si>
  <si>
    <t>5958101000</t>
  </si>
  <si>
    <t>Součásti spojovací kolejnicové spojky tv. T4 730 mm</t>
  </si>
  <si>
    <t>5958101005</t>
  </si>
  <si>
    <t>Součásti spojovací kolejnicové spojky tv. S 730 mm</t>
  </si>
  <si>
    <t>5958101010</t>
  </si>
  <si>
    <t>Součásti spojovací kolejnicové spojky tv. S1 580 mm</t>
  </si>
  <si>
    <t>5958101015</t>
  </si>
  <si>
    <t>Součásti spojovací kolejnicové spojky tv. R(R1)-750 mm</t>
  </si>
  <si>
    <t>5958101025</t>
  </si>
  <si>
    <t>Součásti spojovací kolejnicové spojky tv. U60</t>
  </si>
  <si>
    <t>5958101180</t>
  </si>
  <si>
    <t>Součásti spojovací plastové spojky pro IS (alkamid) tv. UIC60</t>
  </si>
  <si>
    <t>5958101185</t>
  </si>
  <si>
    <t>Součásti spojovací plastové spojky pro IS (alkamid) tv. R65</t>
  </si>
  <si>
    <t>5958101190</t>
  </si>
  <si>
    <t>Součásti spojovací plastové spojky pro IS (alkamid) tv. S49</t>
  </si>
  <si>
    <t>5958101195</t>
  </si>
  <si>
    <t>Součásti spojovací plastové spojky pro IS (alkamid) tv. T</t>
  </si>
  <si>
    <t>5958101200</t>
  </si>
  <si>
    <t>Součásti spojovací plastové spojky pro IS (alkamid) tv. A</t>
  </si>
  <si>
    <t>5958104000</t>
  </si>
  <si>
    <t>Izolační profilové vložky pro IS tv. UIC 60 - 5mm</t>
  </si>
  <si>
    <t>5958104005</t>
  </si>
  <si>
    <t>Izolační profilové vložky pro IS tv. R 65 - 5mm</t>
  </si>
  <si>
    <t>5958104010</t>
  </si>
  <si>
    <t>Izolační profilové vložky pro IS tv. S 49,T - 5mm</t>
  </si>
  <si>
    <t>5958104015</t>
  </si>
  <si>
    <t>Izolační profilové vložky pro IS tv. A</t>
  </si>
  <si>
    <t>5958107000</t>
  </si>
  <si>
    <t>Šroub výhybkový a spojkový M24 x 120 mm</t>
  </si>
  <si>
    <t>5958107005</t>
  </si>
  <si>
    <t>Šroub výhybkový a spojkový M24 x 140 mm</t>
  </si>
  <si>
    <t>5958107010</t>
  </si>
  <si>
    <t>Šroub výhybkový a spojkový M24 x 165 mm</t>
  </si>
  <si>
    <t>5958107015</t>
  </si>
  <si>
    <t>Šroub výhybkový a spojkový M24 x 185 mm</t>
  </si>
  <si>
    <t>5958116000</t>
  </si>
  <si>
    <t>Matice šestihranné M24</t>
  </si>
  <si>
    <t>5958116005</t>
  </si>
  <si>
    <t>Matice šestihranné M22</t>
  </si>
  <si>
    <t>5958125000</t>
  </si>
  <si>
    <t>Komplety s antikorozní úpravou Skl 14 (svěrka Skl14, vrtule R1, podložka Uls7)</t>
  </si>
  <si>
    <t>5958125005</t>
  </si>
  <si>
    <t>Komplety s antikorozní úpravou Skl 24 (svěrka Skl24, šroub RS0, matice M22, podložka Uls6)</t>
  </si>
  <si>
    <t>5958125010</t>
  </si>
  <si>
    <t>Komplety s antikorozní úpravou ŽS 4 (svěrka ŽS4, šroub RS 1, matice M24, dvojitý pružný kroužek Fe6)</t>
  </si>
  <si>
    <t>5958128000</t>
  </si>
  <si>
    <t>Komplety Skl 14 (svěrka Skl 14, vrtule R1,podložka Uls7)</t>
  </si>
  <si>
    <t>5958128005</t>
  </si>
  <si>
    <t>Komplety Skl 24 (šroub RS 0, matice M 22, podložka Uls 6)</t>
  </si>
  <si>
    <t>5958128010</t>
  </si>
  <si>
    <t>Komplety ŽS 4 (šroub RS 1, matice M 24, dvojitý pružný kroužek Fe6, svěrka ŽS4)</t>
  </si>
  <si>
    <t>5958131000</t>
  </si>
  <si>
    <t>Součásti upevňovací s antikorozní úpravou svěrka Skl 14</t>
  </si>
  <si>
    <t>5958131005</t>
  </si>
  <si>
    <t>Součásti upevňovací s antikorozní úpravou svěrka Skl 1K</t>
  </si>
  <si>
    <t>5958131015</t>
  </si>
  <si>
    <t>Součásti upevňovací s antikorozní úpravou svěrka Skl 24</t>
  </si>
  <si>
    <t>5958131020</t>
  </si>
  <si>
    <t>Součásti upevňovací s antikorozní úpravou svěrka ŽS 4</t>
  </si>
  <si>
    <t>5958131025</t>
  </si>
  <si>
    <t>Součásti upevňovací s antikorozní úpravou svěrka ŽS 4 úprava pro žlábek z kolejnic</t>
  </si>
  <si>
    <t>5958131035</t>
  </si>
  <si>
    <t>Součásti upevňovací s antikorozní úpravou šroub svěrkový RS 0 (M22x70)</t>
  </si>
  <si>
    <t>5958131042</t>
  </si>
  <si>
    <t>Součásti upevňovací s antikorozní úpravou šroub svěrkový RS 1 (M24x80)</t>
  </si>
  <si>
    <t>5958131050</t>
  </si>
  <si>
    <t>Součásti upevňovací s antikorozní úpravou vrtule R1(145)</t>
  </si>
  <si>
    <t>5958131055</t>
  </si>
  <si>
    <t>Součásti upevňovací s antikorozní úpravou vrtule R2 (160)</t>
  </si>
  <si>
    <t>5958131056</t>
  </si>
  <si>
    <t>Součásti upevňovací s antikorozní úpravou vrtule R3 (180)</t>
  </si>
  <si>
    <t>5958131057</t>
  </si>
  <si>
    <t>Součásti upevňovací s antikorozní úpravou vrtule Ss 34Cz</t>
  </si>
  <si>
    <t>5958131058</t>
  </si>
  <si>
    <t>Součásti upevňovací s antikorozní úpravou vrtule Ss 35Cz</t>
  </si>
  <si>
    <t>5958131059</t>
  </si>
  <si>
    <t>Součásti upevňovací s antikorozní úpravou vrtule Ss 36Cz*</t>
  </si>
  <si>
    <t>5958131060</t>
  </si>
  <si>
    <t>Součásti upevňovací s antikorozní úpravou matice M22</t>
  </si>
  <si>
    <t>5958131065</t>
  </si>
  <si>
    <t>Součásti upevňovací s antikorozní úpravou matice M24</t>
  </si>
  <si>
    <t>5958131070</t>
  </si>
  <si>
    <t>Součásti upevňovací s antikorozní úpravou kroužek pružný dvojitý Fe 6</t>
  </si>
  <si>
    <t>5958131075</t>
  </si>
  <si>
    <t>Součásti upevňovací s antikorozní úpravou podložka Uls 6</t>
  </si>
  <si>
    <t>5958131080</t>
  </si>
  <si>
    <t>Součásti upevňovací s antikorozní úpravou podložka Uls 7</t>
  </si>
  <si>
    <t>5958134000</t>
  </si>
  <si>
    <t>Součásti upevňovací svěrka Skl 1K</t>
  </si>
  <si>
    <t>5958134010</t>
  </si>
  <si>
    <t>Součásti upevňovací svěrka Skl 14</t>
  </si>
  <si>
    <t>5958134020</t>
  </si>
  <si>
    <t>Součásti upevňovací svěrka Skl 24</t>
  </si>
  <si>
    <t>5958134025</t>
  </si>
  <si>
    <t>Součásti upevňovací svěrka ŽS 4</t>
  </si>
  <si>
    <t>5958134030</t>
  </si>
  <si>
    <t>Součásti upevňovací svěrka ŽS 4 úprava pro žlábek z kolejnic</t>
  </si>
  <si>
    <t>5958134040</t>
  </si>
  <si>
    <t>Součásti upevňovací kroužek pružný dvojitý Fe 6</t>
  </si>
  <si>
    <t>5958134041</t>
  </si>
  <si>
    <t>Součásti upevňovací šroub svěrkový T5 (M24x75)</t>
  </si>
  <si>
    <t>5958134042</t>
  </si>
  <si>
    <t>Součásti upevňovací šroub svěrkový T10 (M24x80)</t>
  </si>
  <si>
    <t>5958134043</t>
  </si>
  <si>
    <t>Součásti upevňovací šroub svěrkový RS 0 (M22x70)</t>
  </si>
  <si>
    <t>5958134051</t>
  </si>
  <si>
    <t>Součásti upevňovací šroub svěrkový RS 1 (M22x80)</t>
  </si>
  <si>
    <t>5958134052</t>
  </si>
  <si>
    <t>Součásti upevňovací šroub svěrkový RS 2 (M22x87)</t>
  </si>
  <si>
    <t>5958134044</t>
  </si>
  <si>
    <t>Součásti upevňovací šroub svěrkový RS 1 (M24x80)</t>
  </si>
  <si>
    <t>5958134045</t>
  </si>
  <si>
    <t>Součásti upevňovací šroub svěrkový RS 2 (M24x87)</t>
  </si>
  <si>
    <t>5958134050</t>
  </si>
  <si>
    <t>Součásti upevňovací adaptér 6562 (pro upevnění Ke, Ked)</t>
  </si>
  <si>
    <t>5958134055</t>
  </si>
  <si>
    <t>Součásti upevňovací spona pružná Fastclip FC 1501</t>
  </si>
  <si>
    <t>5958134060</t>
  </si>
  <si>
    <t>Součásti upevňovací spona pružná Fastclip FC 1501 s izolátorem</t>
  </si>
  <si>
    <t>5958134065</t>
  </si>
  <si>
    <t>Součásti upevňovací spona pružná "e" 1881</t>
  </si>
  <si>
    <t>5958134075</t>
  </si>
  <si>
    <t>Součásti upevňovací vrtule R1(145)</t>
  </si>
  <si>
    <t>5958134080</t>
  </si>
  <si>
    <t>Součásti upevňovací vrtule R2 (160)</t>
  </si>
  <si>
    <t>5958134090</t>
  </si>
  <si>
    <t>Součásti upevňovací vrtule Ss 34Cz</t>
  </si>
  <si>
    <t>5958134091</t>
  </si>
  <si>
    <t>Součásti upevňovací vrtule Ss 35Cz</t>
  </si>
  <si>
    <t>5958134093</t>
  </si>
  <si>
    <t>Součásti upevňovací vrtule Ss 36Cz</t>
  </si>
  <si>
    <t>5958134105</t>
  </si>
  <si>
    <t>Součásti upevňovací pražcový šroub Tr 22x4x143</t>
  </si>
  <si>
    <t>5958134110</t>
  </si>
  <si>
    <t>Součásti upevňovací matice M22</t>
  </si>
  <si>
    <t>5958134115</t>
  </si>
  <si>
    <t>Součásti upevňovací matice M24</t>
  </si>
  <si>
    <t>5958134125</t>
  </si>
  <si>
    <t>Součásti upevňovací podložka Uls 6</t>
  </si>
  <si>
    <t>5958134130</t>
  </si>
  <si>
    <t>Součásti upevňovací podložka Uls 7</t>
  </si>
  <si>
    <t>5958134140</t>
  </si>
  <si>
    <t>Součásti upevňovací vložka M k upevnění šroubu T</t>
  </si>
  <si>
    <t>5958140000</t>
  </si>
  <si>
    <t>Podkladnice žebrová tv. S4 klínová</t>
  </si>
  <si>
    <t>5958140005</t>
  </si>
  <si>
    <t>Podkladnice žebrová tv. S4pl</t>
  </si>
  <si>
    <t>5958140010</t>
  </si>
  <si>
    <t>Podkladnice žebrová tv. S4M pro mostnice</t>
  </si>
  <si>
    <t>5958140015</t>
  </si>
  <si>
    <t>Podkladnice žebrová tv. R4 klínová</t>
  </si>
  <si>
    <t>5958140020</t>
  </si>
  <si>
    <t>Podkladnice žebrová tv. U60 (R4pl)</t>
  </si>
  <si>
    <t>5958140021</t>
  </si>
  <si>
    <t>Podkladnice žebrová tv. U60-40</t>
  </si>
  <si>
    <t>5958140023</t>
  </si>
  <si>
    <t>Podkladnice žebrová tv. U60-40M pro mostnice</t>
  </si>
  <si>
    <t>5958140030</t>
  </si>
  <si>
    <t>Podkladnice žebrová tv. R4M</t>
  </si>
  <si>
    <t>5958155000</t>
  </si>
  <si>
    <t>Úhlové vodicí vložky Wfp 14K -12 (základní)</t>
  </si>
  <si>
    <t>5958155005</t>
  </si>
  <si>
    <t>Úhlové vodicí vložky Wfp 14K 7</t>
  </si>
  <si>
    <t>5958155010</t>
  </si>
  <si>
    <t>Úhlové vodicí vložky Wfp 14K 9,5</t>
  </si>
  <si>
    <t>5958155015</t>
  </si>
  <si>
    <t>Úhlové vodicí vložky Wfp 14K 14,5</t>
  </si>
  <si>
    <t>5958155020</t>
  </si>
  <si>
    <t>Úhlové vodicí vložky Wfp 14K 17</t>
  </si>
  <si>
    <t>5958158005</t>
  </si>
  <si>
    <t>Podložka pryžová pod patu kolejnice S49 183/126/6</t>
  </si>
  <si>
    <t>5958158008</t>
  </si>
  <si>
    <t>Podložka pryžová pod patu kolejnice S49-M 220/126/6</t>
  </si>
  <si>
    <t>5958158020</t>
  </si>
  <si>
    <t>Podložka pryžová pod patu kolejnice R65 183/151/6</t>
  </si>
  <si>
    <t>5958158022</t>
  </si>
  <si>
    <t>Podložka pryžová pod patu kolejnice R65-M 220/151/6</t>
  </si>
  <si>
    <t>5958158025</t>
  </si>
  <si>
    <t>Podložka pryžová pod patu kolejnice WS7 149x152x7</t>
  </si>
  <si>
    <t>5958158030</t>
  </si>
  <si>
    <t>Podložka pryžová pod patu kolejnice WU 7 174x152x7</t>
  </si>
  <si>
    <t>5958158035</t>
  </si>
  <si>
    <t>Podložka pryžová pod patu kolejnice podložka 6530 (pro upevnění FC)</t>
  </si>
  <si>
    <t>5958158060</t>
  </si>
  <si>
    <t>Podložka polyetylenová pod podkladnici 330/170/2 (tv. T5)</t>
  </si>
  <si>
    <t>5958158065</t>
  </si>
  <si>
    <t>Podložka polyetylenová pod podkladnici 430/130/2 (ŽT)</t>
  </si>
  <si>
    <t>5958158070</t>
  </si>
  <si>
    <t>Podložka polyetylenová pod podkladnici 380/160/2 (S4, R4)</t>
  </si>
  <si>
    <t>5958158075</t>
  </si>
  <si>
    <t>Podložka z penefolu pod podkladnici 390/170/5 (žebrová podkl.; průměr otvorů 44)</t>
  </si>
  <si>
    <t>5958158080</t>
  </si>
  <si>
    <t>Podložka z penefolu pod podkladnici 390/210/5 (žebrová podkl. R4Md, S4Md; průměr otvorů 44)</t>
  </si>
  <si>
    <t>5958167000</t>
  </si>
  <si>
    <t>Izolátor pružné spony FC 8494</t>
  </si>
  <si>
    <t>5958170000</t>
  </si>
  <si>
    <t>Boční izolátor FCI a FCII. tl.8 mm-základní typ 7551</t>
  </si>
  <si>
    <t>5958170005</t>
  </si>
  <si>
    <t>Boční izolátor FCI a FCII. tl.6 mm-typ 8691</t>
  </si>
  <si>
    <t>5958170010</t>
  </si>
  <si>
    <t>Boční izolátor FCI a FCII. tl.10 mm-typ 8690</t>
  </si>
  <si>
    <t>5958173000</t>
  </si>
  <si>
    <t>Polyetylenové pásy v kotoučích</t>
  </si>
  <si>
    <t>5958176000</t>
  </si>
  <si>
    <t>Penefolové  pásy folie 30x1x0,002</t>
  </si>
  <si>
    <t>5958179005</t>
  </si>
  <si>
    <t>Hmoždinka regenerační vložka do dřevěných pražců</t>
  </si>
  <si>
    <t>5958179010</t>
  </si>
  <si>
    <t>Hmoždinka excentrická plnoprofilová regenerační vložka</t>
  </si>
  <si>
    <t>5958179015</t>
  </si>
  <si>
    <t>Hmoždinka dělená regenerační vložka DRV-1Z</t>
  </si>
  <si>
    <t>5961180010</t>
  </si>
  <si>
    <t>Kryty EOV střední s ČZ pražec betonový soustava UIC60</t>
  </si>
  <si>
    <t>5961180015</t>
  </si>
  <si>
    <t>Kryty EOV střední s ČZ pražec betonový soustava 49</t>
  </si>
  <si>
    <t>5961180020</t>
  </si>
  <si>
    <t>Kryty EOV boční u přestavníku s ČZ pražec dřevěný soustavy R65 pravý</t>
  </si>
  <si>
    <t>5961180025</t>
  </si>
  <si>
    <t>Kryty EOV boční u přestavníku s ČZ pražec dřevěný soustavy R65 levý</t>
  </si>
  <si>
    <t>5961180030</t>
  </si>
  <si>
    <t>Kryty EOV boční u přestavníku s ČZ pražec dřevěný soustavy S49, 49 pravý</t>
  </si>
  <si>
    <t>5961180035</t>
  </si>
  <si>
    <t>Kryty EOV boční u přestavníku s ČZ pražec dřevěný soustavy S49, 49 levý</t>
  </si>
  <si>
    <t>5961180040</t>
  </si>
  <si>
    <t>Kryty EOV boční u přestavníku s ČZ a úhlovou pákou pražec dřevěný soustavy R65 pravý</t>
  </si>
  <si>
    <t>5961180045</t>
  </si>
  <si>
    <t>Kryty EOV boční u přestavníku s ČZ a úhlovou pákou pražec dřevěný soustavy R65 levý</t>
  </si>
  <si>
    <t>5961180050</t>
  </si>
  <si>
    <t>Kryty EOV boční u přestavníku s ČZ a úhlovou pákou pražec dřevěný soustavy S49, 49 pravý</t>
  </si>
  <si>
    <t>5961180055</t>
  </si>
  <si>
    <t>Kryty EOV boční u přestavníku s ČZ a úhlovou pákou pražec dřevěný soustavy S49, 49 levý</t>
  </si>
  <si>
    <t>5961180060</t>
  </si>
  <si>
    <t>Kryty EOV boční zámku s čelisťovým závěrem pražec dřevěný soustavy R65</t>
  </si>
  <si>
    <t>5961180065</t>
  </si>
  <si>
    <t>Kryty EOV boční zámku s čelisťovým závěrem pražec dřevěný soustavy S49, 49</t>
  </si>
  <si>
    <t>5960101000</t>
  </si>
  <si>
    <t>Pražcové kotvy TDHB pro pražec betonový B 91S/1, B 91S/2, B 91P</t>
  </si>
  <si>
    <t>5960101005</t>
  </si>
  <si>
    <t>Pražcové kotvy TDHB pro pražec betonový SB 8, SB 8P</t>
  </si>
  <si>
    <t>5960101010</t>
  </si>
  <si>
    <t>Pražcové kotvy TDHB pro pražec betonový SB 6</t>
  </si>
  <si>
    <t>5960101015</t>
  </si>
  <si>
    <t>Pražcové kotvy TDHB pro pražec betonový SB 5</t>
  </si>
  <si>
    <t>5960101020</t>
  </si>
  <si>
    <t>Pražcové kotvy TDHB pro pražec betonový PB 2</t>
  </si>
  <si>
    <t>5960101025</t>
  </si>
  <si>
    <t>Pražcové kotvy TDHB pro pražec betonový PB 3</t>
  </si>
  <si>
    <t>5960101030</t>
  </si>
  <si>
    <t>Pražcové kotvy TDHB pro pražec betonový B 03</t>
  </si>
  <si>
    <t>5960101040</t>
  </si>
  <si>
    <t>Pražcové kotvy TDHB pro pražec dřevěný</t>
  </si>
  <si>
    <t>5960101045</t>
  </si>
  <si>
    <t>Pražcové kotvy pro pražec betonový výhybkový VPS</t>
  </si>
  <si>
    <t>5962104005</t>
  </si>
  <si>
    <t>Hranice námezník betonový vč. Nátěru</t>
  </si>
  <si>
    <t>5962104010</t>
  </si>
  <si>
    <t>Hranice koncovník betonový</t>
  </si>
  <si>
    <t>5962119000</t>
  </si>
  <si>
    <t>Zajištění PPK značka ocelová sloupková zajišťovací k betonáži na místě včetně betonu</t>
  </si>
  <si>
    <t>5962119025</t>
  </si>
  <si>
    <t>Zajištění PPK značka ocelová sloupková zajišťovací s prefabrikovaným betonovým základem</t>
  </si>
  <si>
    <t>5962119035</t>
  </si>
  <si>
    <t>Zajištění PPK značka konzolová zajišťovací komplet</t>
  </si>
  <si>
    <t>5962119040</t>
  </si>
  <si>
    <t>Zajištění PPK štítek zajištění PPK</t>
  </si>
  <si>
    <t>5963101003</t>
  </si>
  <si>
    <t>Pryžová přejezdová konstrukce STRAIL pro zatížené komunikace se závěrnou zídkou tv. T</t>
  </si>
  <si>
    <t>5963101007</t>
  </si>
  <si>
    <t>Pryžová přejezdová konstrukce STRAIL pro nezatížené komunikace se závěrnou zídkou tv. T</t>
  </si>
  <si>
    <t>5963101035</t>
  </si>
  <si>
    <t>Pryžová přejezdová konstrukce STRAIL panel vnitřní 600mm - STRAIL</t>
  </si>
  <si>
    <t>5963101037</t>
  </si>
  <si>
    <t>Pryžová přejezdová konstrukce STRAIL panel vnitřní 1200 mm - STRAIL</t>
  </si>
  <si>
    <t>5963101040</t>
  </si>
  <si>
    <t>Pryžová přejezdová konstrukce STRAIL panel vnější 1200mm - STRAIL</t>
  </si>
  <si>
    <t>5963101045</t>
  </si>
  <si>
    <t>Pryžová přejezdová konstrukce STRAIL kolejová opěrka</t>
  </si>
  <si>
    <t>5963101047</t>
  </si>
  <si>
    <t>Pryžová přejezdová konstrukce STRAIL spínací táhlo střední 900 mm</t>
  </si>
  <si>
    <t>5963101050</t>
  </si>
  <si>
    <t>Pryžová přejezdová konstrukce STRAIL spínací táhlo střední 1200 mm</t>
  </si>
  <si>
    <t>5963101055</t>
  </si>
  <si>
    <t>Pryžová přejezdová konstrukce STRAIL náběhový klín pero</t>
  </si>
  <si>
    <t>5963101060</t>
  </si>
  <si>
    <t>Pryžová přejezdová konstrukce STRAIL náběhový klín drážka</t>
  </si>
  <si>
    <t>5963101065</t>
  </si>
  <si>
    <t>Pryžová přejezdová konstrukce STRAIL panel vnitřní pedeStrail</t>
  </si>
  <si>
    <t>5963101070</t>
  </si>
  <si>
    <t>Pryžová přejezdová konstrukce STRAIL panel vnější pedeStrail</t>
  </si>
  <si>
    <t>5963101075</t>
  </si>
  <si>
    <t>Pryžová přejezdová konstrukce STRAIL spínací táhlo střední 1800 mm</t>
  </si>
  <si>
    <t>5963101080</t>
  </si>
  <si>
    <t>Pryžová přejezdová konstrukce STRAIL spínací táhlo 1800 mm</t>
  </si>
  <si>
    <t>5963101085</t>
  </si>
  <si>
    <t>Pryžová přejezdová konstrukce STRAIL spínací táhlo 1200 mm</t>
  </si>
  <si>
    <t>5963101090</t>
  </si>
  <si>
    <t>Pryžová přejezdová konstrukce STRAIL spínací táhlo 900 mm</t>
  </si>
  <si>
    <t>5963101135</t>
  </si>
  <si>
    <t>Pryžová přejezdová konstrukce STRAIL pojistka proti posuvu</t>
  </si>
  <si>
    <t>5963104035</t>
  </si>
  <si>
    <t>Železobetonová přejezdová konstrukce kompletní sestava</t>
  </si>
  <si>
    <t>5963104040</t>
  </si>
  <si>
    <t>Železobetonová přejezdová konstrukce panel vnější</t>
  </si>
  <si>
    <t>5963104045</t>
  </si>
  <si>
    <t>Železobetonová přejezdová konstrukce panel vnitřní</t>
  </si>
  <si>
    <t>5963104050</t>
  </si>
  <si>
    <t>Železobetonová přejezdová konstrukce náběhový klín</t>
  </si>
  <si>
    <t>5963113000</t>
  </si>
  <si>
    <t>Železobetonová přejezdová konstrukce BRENS kompletní sestava</t>
  </si>
  <si>
    <t>5963144000</t>
  </si>
  <si>
    <t>Doplňkové konstrukce stavební dílec pro zamezení vstupu do kolejiště ROSEHILL - Anti-tres pass</t>
  </si>
  <si>
    <t>5963146000</t>
  </si>
  <si>
    <t>Živičné přejezdové vozovky ACO 11S 50/70 střednězrnný-obrusná vrstva</t>
  </si>
  <si>
    <t>5963146005</t>
  </si>
  <si>
    <t>Živičné přejezdové vozovky ACO 8 50/70 jemnozrnný-obrusná vrstva</t>
  </si>
  <si>
    <t>5963146010</t>
  </si>
  <si>
    <t>Živičné přejezdové vozovky ACL 16S 50/70 hrubozrnný-ložní vrstva</t>
  </si>
  <si>
    <t>5963146015</t>
  </si>
  <si>
    <t>Živičné přejezdové vozovky ACL 22S 50/70 velmi hrubozrnný-ložní vrstva</t>
  </si>
  <si>
    <t>5963146020</t>
  </si>
  <si>
    <t>Živičné přejezdové vozovky ACP 16S 50/70 středněznný-podkladní vrstva</t>
  </si>
  <si>
    <t>5963146025</t>
  </si>
  <si>
    <t>Živičné přejezdové vozovky ACP 22S 50/70 hrubozrnný podkladní vrstva</t>
  </si>
  <si>
    <t>5963152000</t>
  </si>
  <si>
    <t>Asfaltová zálivka trvale pružná pro trhliny a spáry</t>
  </si>
  <si>
    <t>kg</t>
  </si>
  <si>
    <t>5963155000</t>
  </si>
  <si>
    <t>Asfaltová páska tavitelná 25x10</t>
  </si>
  <si>
    <t>5963155005</t>
  </si>
  <si>
    <t>Asfaltová páska těsnící</t>
  </si>
  <si>
    <t>5963157000</t>
  </si>
  <si>
    <t>Nátěr hmota nátěrová vodou ředitelná základní</t>
  </si>
  <si>
    <t>5963157005</t>
  </si>
  <si>
    <t>Nátěr hmota nátěrová syntetická základní</t>
  </si>
  <si>
    <t>litr</t>
  </si>
  <si>
    <t>5964103005</t>
  </si>
  <si>
    <t>Drenážní plastové díly trubka celoperforovaná DN 150 mm</t>
  </si>
  <si>
    <t>5964103030</t>
  </si>
  <si>
    <t>Drenážní plastové díly trubka s částečnou perforací DN 160 mm</t>
  </si>
  <si>
    <t>5964103045</t>
  </si>
  <si>
    <t>Drenážní plastové díly spojka-spojovací nátrubek DN 150 mm</t>
  </si>
  <si>
    <t>5964103065</t>
  </si>
  <si>
    <t>Drenážní plastové díly koleno 90° DN 150 mm</t>
  </si>
  <si>
    <t>5964103085</t>
  </si>
  <si>
    <t>Drenážní plastové díly koleno 45° DN 150 mm</t>
  </si>
  <si>
    <t>5964103105</t>
  </si>
  <si>
    <t>Drenážní plastové díly T kus DN 150 mm</t>
  </si>
  <si>
    <t>5964103120</t>
  </si>
  <si>
    <t>Drenážní plastové díly šachta průchozí DN 400/250 1 vtok/1 odtok DN 250 mm</t>
  </si>
  <si>
    <t>5964103125</t>
  </si>
  <si>
    <t>Drenážní plastové díly šachta odbočná DN 400/250 2 vtoky/1 odtok DN 250 mm</t>
  </si>
  <si>
    <t>5964103130</t>
  </si>
  <si>
    <t>Drenážní plastové díly prodlužovací nástavec šachty D 400, délka 3 m</t>
  </si>
  <si>
    <t>5964103135</t>
  </si>
  <si>
    <t>Drenážní plastové díly poklop šachty plastový D 400</t>
  </si>
  <si>
    <t>5964117000</t>
  </si>
  <si>
    <t>Poklop příkopového žlabu tvaru J</t>
  </si>
  <si>
    <t>5964117005</t>
  </si>
  <si>
    <t>Poklop příkopového žlabu tvaru J velký</t>
  </si>
  <si>
    <t>5964119000</t>
  </si>
  <si>
    <t>Příkopová tvárnice TZZ 3</t>
  </si>
  <si>
    <t>5964119005</t>
  </si>
  <si>
    <t>Příkopová tvárnice TZZ 5</t>
  </si>
  <si>
    <t>5964119010</t>
  </si>
  <si>
    <t>Příkopová tvárnice TZZ 4a</t>
  </si>
  <si>
    <t>5964119015</t>
  </si>
  <si>
    <t>Příkopová tvárnice TZZ 4b</t>
  </si>
  <si>
    <t>5964129000</t>
  </si>
  <si>
    <t>Odvodňovací ECO žlaby betonové</t>
  </si>
  <si>
    <t>5964133005</t>
  </si>
  <si>
    <t>Geotextilie separační</t>
  </si>
  <si>
    <t>5964133015</t>
  </si>
  <si>
    <t>Geotextilie filtrační</t>
  </si>
  <si>
    <t>5964135000</t>
  </si>
  <si>
    <t>Geomříže výztužné</t>
  </si>
  <si>
    <t>5964147026</t>
  </si>
  <si>
    <t>Nástupištní díly konzolová deska KD 145</t>
  </si>
  <si>
    <t>5964147031</t>
  </si>
  <si>
    <t>Nástupištní díly konzolová deska KD 145 Z</t>
  </si>
  <si>
    <t>5964147041</t>
  </si>
  <si>
    <t>Nástupištní díly konzolová deska KD 230</t>
  </si>
  <si>
    <t>5964147045</t>
  </si>
  <si>
    <t>Nástupištní díly konzolová deska KS 145 Z</t>
  </si>
  <si>
    <t>5964147050</t>
  </si>
  <si>
    <t>Nástupištní díly konzolová deska KS 145</t>
  </si>
  <si>
    <t>5964147060</t>
  </si>
  <si>
    <t>Nástupištní díly konzolová deska KS 230</t>
  </si>
  <si>
    <t>5964147065</t>
  </si>
  <si>
    <t>Nástupištní díly konzolová deska KS 230 Z</t>
  </si>
  <si>
    <t>5964147070</t>
  </si>
  <si>
    <t>Nástupištní díly konzolová deska KS 145 ZP</t>
  </si>
  <si>
    <t>5964147075</t>
  </si>
  <si>
    <t>Nástupištní díly konzolová deska KS 230 V pravá</t>
  </si>
  <si>
    <t>5964147080</t>
  </si>
  <si>
    <t>Nástupištní díly konzolová deska KS 230 V levá</t>
  </si>
  <si>
    <t>5964151000</t>
  </si>
  <si>
    <t>Dlažba zámková hladká cihla</t>
  </si>
  <si>
    <t>5964151005</t>
  </si>
  <si>
    <t>Dlažba zámková hladká kostka</t>
  </si>
  <si>
    <t>5964151010</t>
  </si>
  <si>
    <t>Dlažba zámková hladká íčko</t>
  </si>
  <si>
    <t>5964151025</t>
  </si>
  <si>
    <t>Dlažba zámková pro nevidomé cihla</t>
  </si>
  <si>
    <t>5964151030</t>
  </si>
  <si>
    <t>Dlažba zámková pro nevidomé kostka</t>
  </si>
  <si>
    <t>5964151035</t>
  </si>
  <si>
    <t>Dlažba zámková pro nevidomé íčko</t>
  </si>
  <si>
    <t>5964157000</t>
  </si>
  <si>
    <t>Zatravňovací tvárnice 60x40x10</t>
  </si>
  <si>
    <t>5964159000</t>
  </si>
  <si>
    <t>Obrubník krajový</t>
  </si>
  <si>
    <t>5964159005</t>
  </si>
  <si>
    <t>Obrubník chodníkový</t>
  </si>
  <si>
    <t>5964159006</t>
  </si>
  <si>
    <t>Obrubník zahradní</t>
  </si>
  <si>
    <t>5964163000</t>
  </si>
  <si>
    <t>Řezivo fošny</t>
  </si>
  <si>
    <t>5964163005</t>
  </si>
  <si>
    <t>Řezivo hranoly</t>
  </si>
  <si>
    <t>5964163010</t>
  </si>
  <si>
    <t>Řezivo prkna</t>
  </si>
  <si>
    <t>5964163015</t>
  </si>
  <si>
    <t>Řezivo desky</t>
  </si>
  <si>
    <t>5964161005</t>
  </si>
  <si>
    <t>Beton lehce zhutnitelný C 16/20;X0 F5 2 200 2 662</t>
  </si>
  <si>
    <t>5964161020</t>
  </si>
  <si>
    <t>Beton lehce zhutnitelný C 25/30;X0 F5 2 395 2 898</t>
  </si>
  <si>
    <t>5964161030</t>
  </si>
  <si>
    <t>Beton lehce zhutnitelný C 25/30;XF1 vyhovuje i XD1-2,XA1,XC3 F5 2 470 2 989</t>
  </si>
  <si>
    <t>5964167035</t>
  </si>
  <si>
    <t>Sloupek plotní PVC délka/průměr 3000/60 mm</t>
  </si>
  <si>
    <t>5964169005</t>
  </si>
  <si>
    <t>Vzpěra 2500/50 mm</t>
  </si>
  <si>
    <t>5964171005</t>
  </si>
  <si>
    <t>Krytka sloupku 60 mm</t>
  </si>
  <si>
    <t>5964175005</t>
  </si>
  <si>
    <t>Zarážedlo kolejové tvaru S49</t>
  </si>
  <si>
    <t>5964173010</t>
  </si>
  <si>
    <t>Plotové pletivo 2,5 mm, 60x60 mm; PVC výška 180</t>
  </si>
  <si>
    <t>5967101015</t>
  </si>
  <si>
    <t>Protihlukové stěny betonové pohltivý panel</t>
  </si>
  <si>
    <t>5967101020</t>
  </si>
  <si>
    <t>Protihlukové stěny betonové odrazivý panel</t>
  </si>
  <si>
    <t>5967101050</t>
  </si>
  <si>
    <t>Protihlukové stěny transparentní panel - sklo</t>
  </si>
  <si>
    <t>5967101056</t>
  </si>
  <si>
    <t>Protihlukové stěny hliníkové pohltivý panel</t>
  </si>
  <si>
    <t>02.1 - Manipulace a přepravy</t>
  </si>
  <si>
    <t>9901000100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</si>
  <si>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</si>
  <si>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Poznámka k souboru cen:_x000D_
1. Ceny jsou určeny pro dopravu silničními vozidly._x000D_
2. V cenách dopravy jsou započteny náklady na přepravu materiálu na místo určení včetně složení a poplatku za použití dopravní cesty._x000D_
3. Měrná jednotka kus vyjadřuje jednu jízdu naloženého stroje.</t>
  </si>
  <si>
    <t>9901009200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</si>
  <si>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</si>
  <si>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9902100100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</si>
  <si>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</si>
  <si>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Poznámka k souboru cen:_x000D_
1. Ceny jsou určeny pro dopravu silničními i kolejovými vozidly._x000D_
2. V cenách dopravy jsou započteny náklady na přepravu materiálu na místo určení včetně složení a poplatku za použití dopravní cesty._x000D_
3. Měrnou jednotkou je tuna přepravovaného materiálu.</t>
  </si>
  <si>
    <t>9902109200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</si>
  <si>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</si>
  <si>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9902200100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</si>
  <si>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</si>
  <si>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</si>
  <si>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</si>
  <si>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</si>
  <si>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</si>
  <si>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Poznámka k souboru cen:_x000D_
1. Ceny jsou určeny pro nakládání materiálu v případech, kdy není naložení součástí dodávky materiálu nebo není uvedeno v popisu cen a pro nakládání z meziskládky._x000D_
2. Ceny se použijí i pro nakládání materiálu z vlastních zásob objednatele.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</si>
  <si>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</si>
  <si>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</si>
  <si>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9902900300</t>
  </si>
  <si>
    <t>Složení sypanin, drobného kusového materiálu, suti Poznámka: 1. Ceny jsou určeny pro skládání materiálu z vlastních zásob objednatele.</t>
  </si>
  <si>
    <t>Poznámka k souboru cen:_x000D_
1. Ceny jsou určeny pro skládání materiálu z vlastních zásob objednatele.</t>
  </si>
  <si>
    <t>9902900400</t>
  </si>
  <si>
    <t>Složení objemnějšího kusového materiálu, vybouraných hmot Poznámka: 1. Ceny jsou určeny pro skládání materiálu z vlastních zásob objednatele.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</si>
  <si>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</si>
  <si>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</si>
  <si>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Poznámka k souboru cen:_x000D_
1. Ceny jsou určeny pro dopravu mechanizmů na místo prováděných prací po silnici i po kolejích._x000D_
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</si>
  <si>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</si>
  <si>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</si>
  <si>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9903100300</t>
  </si>
  <si>
    <t>Přeprava mechanizace na místo prováděných prací o hmotnosti do 12 t do 300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</si>
  <si>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9903109100</t>
  </si>
  <si>
    <t>Přeprava mechanizace na místo prováděných prací o hmotnosti do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</si>
  <si>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</si>
  <si>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</si>
  <si>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</si>
  <si>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</si>
  <si>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9903200300</t>
  </si>
  <si>
    <t>Přeprava mechanizace na místo prováděných prací o hmotnosti přes 12 t do 300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</si>
  <si>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9903209100</t>
  </si>
  <si>
    <t>Přeprava mechanizace na místo prováděných prací o hmotnosti přes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</si>
  <si>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</si>
  <si>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</si>
  <si>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Poznámka k souboru cen:_x000D_
1. V cenách jsou započteny náklady na uložení stavebního odpadu na oficiální skládku._x000D_
2. Ceny jsou doporučené, je třeba zohlednit regionální rozdíly v cenách poplatků za uložení suti a odpadů. Tyto se mohou výrazně lišit s ohledem nejen na region, ale také na množství a druh ukládaného odpadu.</t>
  </si>
  <si>
    <t>9909000110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</si>
  <si>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</si>
  <si>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</si>
  <si>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</si>
  <si>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9909000210</t>
  </si>
  <si>
    <t>Poplatek za uložení výzisku ze štěrkového lože 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</si>
  <si>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9909000300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</si>
  <si>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</si>
  <si>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</si>
  <si>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</si>
  <si>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9909000500</t>
  </si>
  <si>
    <t>Poplatek za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</si>
  <si>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9909000600</t>
  </si>
  <si>
    <t>Poplatek za recyklaci odpadu (asfaltové směsi, kusový beton)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</si>
  <si>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03.1 - VON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</si>
  <si>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</si>
  <si>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</si>
  <si>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</si>
  <si>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</si>
  <si>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</si>
  <si>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Poznámka k souboru cen:_x000D_
V ceně jsou započteny náklady na doplňující rozbor kameniva nebo KL pro objasnění kontaminace ropnými látkami akreditovanou laboratoří včetně vyhodnocení a předání zprávy o výsledku.</t>
  </si>
  <si>
    <t>022101001</t>
  </si>
  <si>
    <t>Geodetické práce Geodetické práce před opravou</t>
  </si>
  <si>
    <t>kpl</t>
  </si>
  <si>
    <t>022101011</t>
  </si>
  <si>
    <t>Geodetické práce Geodetické práce v průběhu opravy</t>
  </si>
  <si>
    <t>022101021</t>
  </si>
  <si>
    <t>Geodetické práce Geodetické práce po ukončení opravy</t>
  </si>
  <si>
    <t>022111001</t>
  </si>
  <si>
    <t>Geodetické práce Měření prostorové polohy koleje zaměřením APK trať jednokolejná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</si>
  <si>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Poznámka k souboru cen:_x000D_
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</t>
  </si>
  <si>
    <t>022111011</t>
  </si>
  <si>
    <t>Geodetické práce Měření prostorové polohy koleje zaměřením APK trať dvoukolejná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</si>
  <si>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</si>
  <si>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</si>
  <si>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</si>
  <si>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023111001</t>
  </si>
  <si>
    <t>Projektové práce Technický projekt zajištění PPK bez optimalizace osy a nivelety koleje trať jednokolejná zaměření ZZ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</si>
  <si>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Poznámka k souboru cen:_x000D_
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</si>
  <si>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023111011</t>
  </si>
  <si>
    <t>Projektové práce Technický projekt zajištění PPK bez optimalizace osy a nivelety koleje trať jednokolejná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</si>
  <si>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023112001</t>
  </si>
  <si>
    <t>Projektové práce Technický projekt zajištění PPK bez optimalizace osy a nivelety koleje trať dvoukolejná zaměření ZZ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</si>
  <si>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023112011</t>
  </si>
  <si>
    <t>Projektové práce Technický projekt zajištění PPK bez optimalizace osy a nivelety koleje trať dvoukolejná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</si>
  <si>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023113001</t>
  </si>
  <si>
    <t>Projektové práce Technický projekt zajištění PPK s optimalizací osy a nivelety koleje trať jednokolejná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</si>
  <si>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023113011</t>
  </si>
  <si>
    <t>Projektové práce Technický projekt zajištění PPK s optimalizací osy a nivelety koleje trať dvoukolejná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</si>
  <si>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</si>
  <si>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</si>
  <si>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Poznámka k souboru cen:_x000D_
V ceně jsou započteny náklady na vyhotovení projektové dokumentace podle požadavku objednatele v rozsahu pro ohlášení : 1) Technická zpráva; 2) Situace; 3) Podélný profil; 4) Vytyčovací výkres; 5) Seznam souřadnic vytyčovacích bodů.</t>
  </si>
  <si>
    <t>023121011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</si>
  <si>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stavby podle požadavku objednatele.</t>
  </si>
  <si>
    <t>Poznámka k souboru cen:_x000D_
V sazbě jsou započteny náklady na vyhotovení projektové dokumentace podle požadavku objednatele v rozsahu pro ohlášení stavby podle požadavku objednatele.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</si>
  <si>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</si>
  <si>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</si>
  <si>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Poznámka k souboru cen:_x000D_
V sazbě jsou obsaženy náklady na zaměření a vyhotovení dokumentace skutečného provedení žel. svršku a spodku včetně zpracování dat v digitální podobě v otevřené formě a její předání objednateli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</si>
  <si>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</si>
  <si>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</si>
  <si>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Poznámka k souboru cen:_x000D_
V sazbě jsou obsaženy náklady na zaměření a vyhotovení dokumentace skutečného provedení elektrických zařízení včetně zpracování dat v digitální podobě v otevřené formě a její předání objednateli</t>
  </si>
  <si>
    <t>033111001</t>
  </si>
  <si>
    <t>Provozní vlivy Výluka silničního provozu se zajištěním objížďky</t>
  </si>
  <si>
    <t>Kč</t>
  </si>
  <si>
    <t>033121001</t>
  </si>
  <si>
    <t>Provozní vlivy Rušení prací železničním provozem širá trať nebo dopravny s kolejovým rozvětvením s počtem vlaků za směnu 8,5 hod. do 25</t>
  </si>
  <si>
    <t>%</t>
  </si>
  <si>
    <t>275129935</t>
  </si>
  <si>
    <t>033121011</t>
  </si>
  <si>
    <t>Provozní vlivy Rušení prací železničním provozem širá trať nebo dopravny s kolejovým rozvětvením s počtem vlaků za směnu 8,5 hod. přes 25 do 50</t>
  </si>
  <si>
    <t>229425386</t>
  </si>
  <si>
    <t>033121021</t>
  </si>
  <si>
    <t>Provozní vlivy Rušení prací železničním provozem širá trať nebo dopravny s kolejovým rozvětvením s počtem vlaků za směnu 8,5 hod. přes 50 do 100</t>
  </si>
  <si>
    <t>2080594122</t>
  </si>
  <si>
    <t>033121031</t>
  </si>
  <si>
    <t>Provozní vlivy Rušení prací železničním provozem širá trať nebo dopravny s kolejovým rozvětvením s počtem vlaků za směnu 8,5 hod. přes 100</t>
  </si>
  <si>
    <t>-1070426352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</si>
  <si>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</si>
  <si>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</si>
  <si>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Poznámka k souboru cen:_x000D_
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</si>
  <si>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034101001</t>
  </si>
  <si>
    <t>Další náklady na pracovníky Náklady na pracovní pohotovost zaměstnanců na jednoho pracovníka</t>
  </si>
  <si>
    <t>Kč/hod</t>
  </si>
  <si>
    <t>034111001</t>
  </si>
  <si>
    <t>Další náklady na pracovníky Zákonné příplatky ke mzdě za práci o sobotách, nedělích a státem uznaných svátcích</t>
  </si>
  <si>
    <t>034111011</t>
  </si>
  <si>
    <t>Další náklady na pracovníky Zákonné příplatky ke mzdě za práci v noci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</si>
  <si>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</si>
  <si>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</si>
  <si>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</si>
  <si>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</si>
  <si>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</si>
  <si>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</si>
  <si>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</si>
  <si>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</si>
  <si>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</si>
  <si>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</si>
  <si>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</si>
  <si>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</si>
  <si>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</si>
  <si>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</si>
  <si>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</si>
  <si>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</si>
  <si>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</si>
  <si>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</si>
  <si>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</si>
  <si>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</si>
  <si>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</si>
  <si>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</si>
  <si>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</si>
  <si>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</si>
  <si>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</si>
  <si>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</si>
  <si>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</si>
  <si>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</si>
  <si>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</si>
  <si>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</si>
  <si>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</si>
  <si>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</si>
  <si>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</si>
  <si>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</si>
  <si>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</si>
  <si>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</si>
  <si>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</si>
  <si>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</si>
  <si>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</si>
  <si>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</si>
  <si>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</si>
  <si>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</si>
  <si>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</si>
  <si>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</si>
  <si>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</si>
  <si>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</si>
  <si>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</si>
  <si>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</si>
  <si>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</si>
  <si>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</si>
  <si>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</si>
  <si>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</si>
  <si>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</si>
  <si>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</si>
  <si>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</si>
  <si>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</si>
  <si>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</si>
  <si>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</si>
  <si>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</si>
  <si>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</si>
  <si>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</si>
  <si>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</si>
  <si>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</si>
  <si>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</si>
  <si>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</si>
  <si>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</si>
  <si>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</si>
  <si>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</si>
  <si>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</si>
  <si>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</si>
  <si>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</si>
  <si>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</si>
  <si>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</si>
  <si>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</si>
  <si>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</si>
  <si>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</si>
  <si>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</si>
  <si>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</si>
  <si>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</si>
  <si>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</si>
  <si>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</si>
  <si>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</si>
  <si>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</si>
  <si>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</si>
  <si>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</si>
  <si>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</si>
  <si>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</si>
  <si>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</si>
  <si>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</si>
  <si>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</si>
  <si>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</si>
  <si>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</si>
  <si>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</si>
  <si>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</si>
  <si>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</si>
  <si>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</si>
  <si>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</si>
  <si>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</si>
  <si>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</si>
  <si>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</si>
  <si>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</si>
  <si>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</si>
  <si>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</si>
  <si>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</si>
  <si>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</si>
  <si>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</si>
  <si>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</si>
  <si>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</si>
  <si>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</si>
  <si>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</si>
  <si>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</si>
  <si>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</si>
  <si>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</si>
  <si>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</si>
  <si>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</si>
  <si>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</si>
  <si>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</si>
  <si>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</si>
  <si>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</si>
  <si>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</si>
  <si>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</si>
  <si>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</si>
  <si>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</si>
  <si>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</si>
  <si>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</si>
  <si>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</si>
  <si>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</si>
  <si>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</si>
  <si>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</si>
  <si>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</si>
  <si>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</si>
  <si>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</si>
  <si>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</si>
  <si>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</si>
  <si>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</si>
  <si>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</si>
  <si>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</si>
  <si>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</si>
  <si>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</si>
  <si>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</si>
  <si>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</si>
  <si>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</si>
  <si>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</si>
  <si>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</si>
  <si>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</si>
  <si>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</si>
  <si>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</si>
  <si>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</si>
  <si>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</si>
  <si>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</si>
  <si>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</si>
  <si>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</si>
  <si>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</si>
  <si>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</si>
  <si>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</si>
  <si>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</si>
  <si>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</si>
  <si>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</si>
  <si>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</si>
  <si>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</si>
  <si>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</si>
  <si>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</si>
  <si>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</si>
  <si>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</si>
  <si>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</si>
  <si>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</si>
  <si>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</si>
  <si>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</si>
  <si>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</si>
  <si>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</si>
  <si>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</si>
  <si>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</si>
  <si>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</si>
  <si>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</si>
  <si>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</si>
  <si>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</si>
  <si>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</si>
  <si>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</si>
  <si>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</si>
  <si>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</si>
  <si>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</si>
  <si>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</si>
  <si>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</si>
  <si>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</si>
  <si>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</si>
  <si>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Údržba, opravy a odstraňování závad u ST OŘ Brno 2026-2028 - ST Brno</t>
  </si>
  <si>
    <t>Předpokl. množství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</si>
</sst>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sz val="9"/>
      <name val="Trebuchet MS"/>
      <family val="2"/>
      <charset val="238"/>
    </font>
    <font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  <font>
      <sz val="9"/>
      <color rgb="FFFF0000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8" fillId="5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8" fillId="0" borderId="13" xfId="0" applyNumberFormat="1" applyFont="1" applyBorder="1"/>
    <xf numFmtId="166" fontId="28" fillId="0" borderId="14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3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19" fillId="3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19" fillId="3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>
      <alignment horizontal="center" vertical="center"/>
    </xf>
    <xf numFmtId="166" fontId="19" fillId="0" borderId="21" xfId="0" applyNumberFormat="1" applyFont="1" applyBorder="1" applyAlignment="1">
      <alignment vertical="center"/>
    </xf>
    <xf numFmtId="166" fontId="19" fillId="0" borderId="22" xfId="0" applyNumberFormat="1" applyFont="1" applyBorder="1" applyAlignment="1">
      <alignment vertical="center"/>
    </xf>
    <xf numFmtId="0" fontId="32" fillId="0" borderId="23" xfId="0" applyFont="1" applyBorder="1" applyAlignment="1" applyProtection="1">
      <alignment horizontal="center" vertical="center"/>
      <protection locked="0"/>
    </xf>
    <xf numFmtId="49" fontId="32" fillId="0" borderId="23" xfId="0" applyNumberFormat="1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center" vertical="center" wrapText="1"/>
      <protection locked="0"/>
    </xf>
    <xf numFmtId="167" fontId="32" fillId="0" borderId="23" xfId="0" applyNumberFormat="1" applyFont="1" applyBorder="1" applyAlignment="1" applyProtection="1">
      <alignment vertical="center"/>
      <protection locked="0"/>
    </xf>
    <xf numFmtId="4" fontId="32" fillId="3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2" fillId="3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32" fillId="3" borderId="20" xfId="0" applyFont="1" applyFill="1" applyBorder="1" applyAlignment="1" applyProtection="1">
      <alignment horizontal="left" vertical="center"/>
      <protection locked="0"/>
    </xf>
    <xf numFmtId="0" fontId="32" fillId="0" borderId="21" xfId="0" applyFont="1" applyBorder="1" applyAlignment="1">
      <alignment horizontal="center" vertical="center"/>
    </xf>
    <xf numFmtId="167" fontId="18" fillId="3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vertical="top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18" fillId="5" borderId="8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center"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left"/>
    </xf>
    <xf numFmtId="0" fontId="35" fillId="0" borderId="1" xfId="0" applyFont="1" applyBorder="1" applyAlignment="1">
      <alignment horizontal="center" vertical="center"/>
    </xf>
    <xf numFmtId="49" fontId="37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  <xf numFmtId="0" fontId="47" fillId="5" borderId="18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abSelected="1" topLeftCell="A7" workbookViewId="0">
      <selection activeCell="E14" sqref="E14:AJ14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 x14ac:dyDescent="0.2">
      <c r="AR2" s="247" t="s">
        <v>6</v>
      </c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S2" s="14" t="s">
        <v>7</v>
      </c>
      <c r="BT2" s="14" t="s">
        <v>8</v>
      </c>
    </row>
    <row r="3" spans="1:74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ht="24.95" customHeight="1" x14ac:dyDescent="0.2">
      <c r="B4" s="17"/>
      <c r="D4" s="18" t="s">
        <v>10</v>
      </c>
      <c r="AR4" s="17"/>
      <c r="AS4" s="19" t="s">
        <v>11</v>
      </c>
      <c r="BE4" s="20" t="s">
        <v>12</v>
      </c>
      <c r="BS4" s="14" t="s">
        <v>13</v>
      </c>
    </row>
    <row r="5" spans="1:74" ht="12" customHeight="1" x14ac:dyDescent="0.2">
      <c r="B5" s="17"/>
      <c r="D5" s="21" t="s">
        <v>14</v>
      </c>
      <c r="K5" s="259" t="s">
        <v>15</v>
      </c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  <c r="AN5" s="248"/>
      <c r="AO5" s="248"/>
      <c r="AR5" s="17"/>
      <c r="BE5" s="256" t="s">
        <v>16</v>
      </c>
      <c r="BS5" s="14" t="s">
        <v>7</v>
      </c>
    </row>
    <row r="6" spans="1:74" ht="36.950000000000003" customHeight="1" x14ac:dyDescent="0.2">
      <c r="B6" s="17"/>
      <c r="D6" s="23" t="s">
        <v>17</v>
      </c>
      <c r="K6" s="260" t="s">
        <v>3696</v>
      </c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K6" s="248"/>
      <c r="AL6" s="248"/>
      <c r="AM6" s="248"/>
      <c r="AN6" s="248"/>
      <c r="AO6" s="248"/>
      <c r="AR6" s="17"/>
      <c r="BE6" s="257"/>
      <c r="BS6" s="14" t="s">
        <v>7</v>
      </c>
    </row>
    <row r="7" spans="1:74" ht="12" customHeight="1" x14ac:dyDescent="0.2">
      <c r="B7" s="17"/>
      <c r="D7" s="24" t="s">
        <v>18</v>
      </c>
      <c r="K7" s="22" t="s">
        <v>3</v>
      </c>
      <c r="AK7" s="24" t="s">
        <v>19</v>
      </c>
      <c r="AN7" s="22" t="s">
        <v>3</v>
      </c>
      <c r="AR7" s="17"/>
      <c r="BE7" s="257"/>
      <c r="BS7" s="14" t="s">
        <v>7</v>
      </c>
    </row>
    <row r="8" spans="1:74" ht="12" customHeight="1" x14ac:dyDescent="0.2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257"/>
      <c r="BS8" s="14" t="s">
        <v>7</v>
      </c>
    </row>
    <row r="9" spans="1:74" ht="14.45" customHeight="1" x14ac:dyDescent="0.2">
      <c r="B9" s="17"/>
      <c r="AR9" s="17"/>
      <c r="BE9" s="257"/>
      <c r="BS9" s="14" t="s">
        <v>7</v>
      </c>
    </row>
    <row r="10" spans="1:74" ht="12" customHeight="1" x14ac:dyDescent="0.2">
      <c r="B10" s="17"/>
      <c r="D10" s="24" t="s">
        <v>24</v>
      </c>
      <c r="AK10" s="24" t="s">
        <v>25</v>
      </c>
      <c r="AN10" s="22" t="s">
        <v>3</v>
      </c>
      <c r="AR10" s="17"/>
      <c r="BE10" s="257"/>
      <c r="BS10" s="14" t="s">
        <v>7</v>
      </c>
    </row>
    <row r="11" spans="1:74" ht="18.399999999999999" customHeight="1" x14ac:dyDescent="0.2">
      <c r="B11" s="17"/>
      <c r="E11" s="22" t="s">
        <v>21</v>
      </c>
      <c r="AK11" s="24" t="s">
        <v>26</v>
      </c>
      <c r="AN11" s="22" t="s">
        <v>3</v>
      </c>
      <c r="AR11" s="17"/>
      <c r="BE11" s="257"/>
      <c r="BS11" s="14" t="s">
        <v>7</v>
      </c>
    </row>
    <row r="12" spans="1:74" ht="6.95" customHeight="1" x14ac:dyDescent="0.2">
      <c r="B12" s="17"/>
      <c r="AR12" s="17"/>
      <c r="BE12" s="257"/>
      <c r="BS12" s="14" t="s">
        <v>7</v>
      </c>
    </row>
    <row r="13" spans="1:74" ht="12" customHeight="1" x14ac:dyDescent="0.2">
      <c r="B13" s="17"/>
      <c r="D13" s="24" t="s">
        <v>27</v>
      </c>
      <c r="AK13" s="24" t="s">
        <v>25</v>
      </c>
      <c r="AN13" s="26" t="s">
        <v>28</v>
      </c>
      <c r="AR13" s="17"/>
      <c r="BE13" s="257"/>
      <c r="BS13" s="14" t="s">
        <v>7</v>
      </c>
    </row>
    <row r="14" spans="1:74" ht="12.75" x14ac:dyDescent="0.2">
      <c r="B14" s="17"/>
      <c r="E14" s="261" t="s">
        <v>28</v>
      </c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  <c r="AG14" s="262"/>
      <c r="AH14" s="262"/>
      <c r="AI14" s="262"/>
      <c r="AJ14" s="262"/>
      <c r="AK14" s="24" t="s">
        <v>26</v>
      </c>
      <c r="AN14" s="26" t="s">
        <v>28</v>
      </c>
      <c r="AR14" s="17"/>
      <c r="BE14" s="257"/>
      <c r="BS14" s="14" t="s">
        <v>7</v>
      </c>
    </row>
    <row r="15" spans="1:74" ht="6.95" customHeight="1" x14ac:dyDescent="0.2">
      <c r="B15" s="17"/>
      <c r="AR15" s="17"/>
      <c r="BE15" s="257"/>
      <c r="BS15" s="14" t="s">
        <v>4</v>
      </c>
    </row>
    <row r="16" spans="1:74" ht="12" customHeight="1" x14ac:dyDescent="0.2">
      <c r="B16" s="17"/>
      <c r="D16" s="24" t="s">
        <v>29</v>
      </c>
      <c r="AK16" s="24" t="s">
        <v>25</v>
      </c>
      <c r="AN16" s="22" t="s">
        <v>3</v>
      </c>
      <c r="AR16" s="17"/>
      <c r="BE16" s="257"/>
      <c r="BS16" s="14" t="s">
        <v>4</v>
      </c>
    </row>
    <row r="17" spans="2:71" ht="18.399999999999999" customHeight="1" x14ac:dyDescent="0.2">
      <c r="B17" s="17"/>
      <c r="E17" s="22" t="s">
        <v>21</v>
      </c>
      <c r="AK17" s="24" t="s">
        <v>26</v>
      </c>
      <c r="AN17" s="22" t="s">
        <v>3</v>
      </c>
      <c r="AR17" s="17"/>
      <c r="BE17" s="257"/>
      <c r="BS17" s="14" t="s">
        <v>30</v>
      </c>
    </row>
    <row r="18" spans="2:71" ht="6.95" customHeight="1" x14ac:dyDescent="0.2">
      <c r="B18" s="17"/>
      <c r="AR18" s="17"/>
      <c r="BE18" s="257"/>
      <c r="BS18" s="14" t="s">
        <v>7</v>
      </c>
    </row>
    <row r="19" spans="2:71" ht="12" customHeight="1" x14ac:dyDescent="0.2">
      <c r="B19" s="17"/>
      <c r="D19" s="24" t="s">
        <v>31</v>
      </c>
      <c r="AK19" s="24" t="s">
        <v>25</v>
      </c>
      <c r="AN19" s="22" t="s">
        <v>3</v>
      </c>
      <c r="AR19" s="17"/>
      <c r="BE19" s="257"/>
      <c r="BS19" s="14" t="s">
        <v>7</v>
      </c>
    </row>
    <row r="20" spans="2:71" ht="18.399999999999999" customHeight="1" x14ac:dyDescent="0.2">
      <c r="B20" s="17"/>
      <c r="E20" s="22" t="s">
        <v>21</v>
      </c>
      <c r="AK20" s="24" t="s">
        <v>26</v>
      </c>
      <c r="AN20" s="22" t="s">
        <v>3</v>
      </c>
      <c r="AR20" s="17"/>
      <c r="BE20" s="257"/>
      <c r="BS20" s="14" t="s">
        <v>4</v>
      </c>
    </row>
    <row r="21" spans="2:71" ht="6.95" customHeight="1" x14ac:dyDescent="0.2">
      <c r="B21" s="17"/>
      <c r="AR21" s="17"/>
      <c r="BE21" s="257"/>
    </row>
    <row r="22" spans="2:71" ht="12" customHeight="1" x14ac:dyDescent="0.2">
      <c r="B22" s="17"/>
      <c r="D22" s="24" t="s">
        <v>32</v>
      </c>
      <c r="AR22" s="17"/>
      <c r="BE22" s="257"/>
    </row>
    <row r="23" spans="2:71" ht="47.25" customHeight="1" x14ac:dyDescent="0.2">
      <c r="B23" s="17"/>
      <c r="E23" s="263" t="s">
        <v>33</v>
      </c>
      <c r="F23" s="263"/>
      <c r="G23" s="263"/>
      <c r="H23" s="263"/>
      <c r="I23" s="263"/>
      <c r="J23" s="263"/>
      <c r="K23" s="263"/>
      <c r="L23" s="263"/>
      <c r="M23" s="263"/>
      <c r="N23" s="263"/>
      <c r="O23" s="263"/>
      <c r="P23" s="263"/>
      <c r="Q23" s="263"/>
      <c r="R23" s="263"/>
      <c r="S23" s="263"/>
      <c r="T23" s="263"/>
      <c r="U23" s="263"/>
      <c r="V23" s="263"/>
      <c r="W23" s="263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R23" s="17"/>
      <c r="BE23" s="257"/>
    </row>
    <row r="24" spans="2:71" ht="6.95" customHeight="1" x14ac:dyDescent="0.2">
      <c r="B24" s="17"/>
      <c r="AR24" s="17"/>
      <c r="BE24" s="257"/>
    </row>
    <row r="25" spans="2:71" ht="6.95" customHeight="1" x14ac:dyDescent="0.2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57"/>
    </row>
    <row r="26" spans="2:71" s="1" customFormat="1" ht="25.9" customHeight="1" x14ac:dyDescent="0.2">
      <c r="B26" s="29"/>
      <c r="D26" s="30" t="s">
        <v>34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64">
        <f>ROUND(AG54,2)</f>
        <v>0</v>
      </c>
      <c r="AL26" s="265"/>
      <c r="AM26" s="265"/>
      <c r="AN26" s="265"/>
      <c r="AO26" s="265"/>
      <c r="AR26" s="29"/>
      <c r="BE26" s="257"/>
    </row>
    <row r="27" spans="2:71" s="1" customFormat="1" ht="6.95" customHeight="1" x14ac:dyDescent="0.2">
      <c r="B27" s="29"/>
      <c r="AR27" s="29"/>
      <c r="BE27" s="257"/>
    </row>
    <row r="28" spans="2:71" s="1" customFormat="1" ht="12.75" x14ac:dyDescent="0.2">
      <c r="B28" s="29"/>
      <c r="L28" s="266" t="s">
        <v>35</v>
      </c>
      <c r="M28" s="266"/>
      <c r="N28" s="266"/>
      <c r="O28" s="266"/>
      <c r="P28" s="266"/>
      <c r="W28" s="266" t="s">
        <v>36</v>
      </c>
      <c r="X28" s="266"/>
      <c r="Y28" s="266"/>
      <c r="Z28" s="266"/>
      <c r="AA28" s="266"/>
      <c r="AB28" s="266"/>
      <c r="AC28" s="266"/>
      <c r="AD28" s="266"/>
      <c r="AE28" s="266"/>
      <c r="AK28" s="266" t="s">
        <v>37</v>
      </c>
      <c r="AL28" s="266"/>
      <c r="AM28" s="266"/>
      <c r="AN28" s="266"/>
      <c r="AO28" s="266"/>
      <c r="AR28" s="29"/>
      <c r="BE28" s="257"/>
    </row>
    <row r="29" spans="2:71" s="2" customFormat="1" ht="14.45" customHeight="1" x14ac:dyDescent="0.2">
      <c r="B29" s="33"/>
      <c r="D29" s="24" t="s">
        <v>38</v>
      </c>
      <c r="F29" s="24" t="s">
        <v>39</v>
      </c>
      <c r="L29" s="251">
        <v>0.21</v>
      </c>
      <c r="M29" s="250"/>
      <c r="N29" s="250"/>
      <c r="O29" s="250"/>
      <c r="P29" s="250"/>
      <c r="W29" s="249">
        <f>ROUND(AZ54, 2)</f>
        <v>0</v>
      </c>
      <c r="X29" s="250"/>
      <c r="Y29" s="250"/>
      <c r="Z29" s="250"/>
      <c r="AA29" s="250"/>
      <c r="AB29" s="250"/>
      <c r="AC29" s="250"/>
      <c r="AD29" s="250"/>
      <c r="AE29" s="250"/>
      <c r="AK29" s="249">
        <f>ROUND(AV54, 2)</f>
        <v>0</v>
      </c>
      <c r="AL29" s="250"/>
      <c r="AM29" s="250"/>
      <c r="AN29" s="250"/>
      <c r="AO29" s="250"/>
      <c r="AR29" s="33"/>
      <c r="BE29" s="258"/>
    </row>
    <row r="30" spans="2:71" s="2" customFormat="1" ht="14.45" customHeight="1" x14ac:dyDescent="0.2">
      <c r="B30" s="33"/>
      <c r="F30" s="24" t="s">
        <v>40</v>
      </c>
      <c r="L30" s="251">
        <v>0.12</v>
      </c>
      <c r="M30" s="250"/>
      <c r="N30" s="250"/>
      <c r="O30" s="250"/>
      <c r="P30" s="250"/>
      <c r="W30" s="249">
        <f>ROUND(BA54, 2)</f>
        <v>0</v>
      </c>
      <c r="X30" s="250"/>
      <c r="Y30" s="250"/>
      <c r="Z30" s="250"/>
      <c r="AA30" s="250"/>
      <c r="AB30" s="250"/>
      <c r="AC30" s="250"/>
      <c r="AD30" s="250"/>
      <c r="AE30" s="250"/>
      <c r="AK30" s="249">
        <f>ROUND(AW54, 2)</f>
        <v>0</v>
      </c>
      <c r="AL30" s="250"/>
      <c r="AM30" s="250"/>
      <c r="AN30" s="250"/>
      <c r="AO30" s="250"/>
      <c r="AR30" s="33"/>
      <c r="BE30" s="258"/>
    </row>
    <row r="31" spans="2:71" s="2" customFormat="1" ht="14.45" hidden="1" customHeight="1" x14ac:dyDescent="0.2">
      <c r="B31" s="33"/>
      <c r="F31" s="24" t="s">
        <v>41</v>
      </c>
      <c r="L31" s="251">
        <v>0.21</v>
      </c>
      <c r="M31" s="250"/>
      <c r="N31" s="250"/>
      <c r="O31" s="250"/>
      <c r="P31" s="250"/>
      <c r="W31" s="249">
        <f>ROUND(BB54, 2)</f>
        <v>0</v>
      </c>
      <c r="X31" s="250"/>
      <c r="Y31" s="250"/>
      <c r="Z31" s="250"/>
      <c r="AA31" s="250"/>
      <c r="AB31" s="250"/>
      <c r="AC31" s="250"/>
      <c r="AD31" s="250"/>
      <c r="AE31" s="250"/>
      <c r="AK31" s="249">
        <v>0</v>
      </c>
      <c r="AL31" s="250"/>
      <c r="AM31" s="250"/>
      <c r="AN31" s="250"/>
      <c r="AO31" s="250"/>
      <c r="AR31" s="33"/>
      <c r="BE31" s="258"/>
    </row>
    <row r="32" spans="2:71" s="2" customFormat="1" ht="14.45" hidden="1" customHeight="1" x14ac:dyDescent="0.2">
      <c r="B32" s="33"/>
      <c r="F32" s="24" t="s">
        <v>42</v>
      </c>
      <c r="L32" s="251">
        <v>0.12</v>
      </c>
      <c r="M32" s="250"/>
      <c r="N32" s="250"/>
      <c r="O32" s="250"/>
      <c r="P32" s="250"/>
      <c r="W32" s="249">
        <f>ROUND(BC54, 2)</f>
        <v>0</v>
      </c>
      <c r="X32" s="250"/>
      <c r="Y32" s="250"/>
      <c r="Z32" s="250"/>
      <c r="AA32" s="250"/>
      <c r="AB32" s="250"/>
      <c r="AC32" s="250"/>
      <c r="AD32" s="250"/>
      <c r="AE32" s="250"/>
      <c r="AK32" s="249">
        <v>0</v>
      </c>
      <c r="AL32" s="250"/>
      <c r="AM32" s="250"/>
      <c r="AN32" s="250"/>
      <c r="AO32" s="250"/>
      <c r="AR32" s="33"/>
      <c r="BE32" s="258"/>
    </row>
    <row r="33" spans="2:44" s="2" customFormat="1" ht="14.45" hidden="1" customHeight="1" x14ac:dyDescent="0.2">
      <c r="B33" s="33"/>
      <c r="F33" s="24" t="s">
        <v>43</v>
      </c>
      <c r="L33" s="251">
        <v>0</v>
      </c>
      <c r="M33" s="250"/>
      <c r="N33" s="250"/>
      <c r="O33" s="250"/>
      <c r="P33" s="250"/>
      <c r="W33" s="249">
        <f>ROUND(BD54, 2)</f>
        <v>0</v>
      </c>
      <c r="X33" s="250"/>
      <c r="Y33" s="250"/>
      <c r="Z33" s="250"/>
      <c r="AA33" s="250"/>
      <c r="AB33" s="250"/>
      <c r="AC33" s="250"/>
      <c r="AD33" s="250"/>
      <c r="AE33" s="250"/>
      <c r="AK33" s="249">
        <v>0</v>
      </c>
      <c r="AL33" s="250"/>
      <c r="AM33" s="250"/>
      <c r="AN33" s="250"/>
      <c r="AO33" s="250"/>
      <c r="AR33" s="33"/>
    </row>
    <row r="34" spans="2:44" s="1" customFormat="1" ht="6.95" customHeight="1" x14ac:dyDescent="0.2">
      <c r="B34" s="29"/>
      <c r="AR34" s="29"/>
    </row>
    <row r="35" spans="2:44" s="1" customFormat="1" ht="25.9" customHeight="1" x14ac:dyDescent="0.2">
      <c r="B35" s="29"/>
      <c r="C35" s="34"/>
      <c r="D35" s="35" t="s">
        <v>44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45</v>
      </c>
      <c r="U35" s="36"/>
      <c r="V35" s="36"/>
      <c r="W35" s="36"/>
      <c r="X35" s="255" t="s">
        <v>46</v>
      </c>
      <c r="Y35" s="253"/>
      <c r="Z35" s="253"/>
      <c r="AA35" s="253"/>
      <c r="AB35" s="253"/>
      <c r="AC35" s="36"/>
      <c r="AD35" s="36"/>
      <c r="AE35" s="36"/>
      <c r="AF35" s="36"/>
      <c r="AG35" s="36"/>
      <c r="AH35" s="36"/>
      <c r="AI35" s="36"/>
      <c r="AJ35" s="36"/>
      <c r="AK35" s="252">
        <f>SUM(AK26:AK33)</f>
        <v>0</v>
      </c>
      <c r="AL35" s="253"/>
      <c r="AM35" s="253"/>
      <c r="AN35" s="253"/>
      <c r="AO35" s="254"/>
      <c r="AP35" s="34"/>
      <c r="AQ35" s="34"/>
      <c r="AR35" s="29"/>
    </row>
    <row r="36" spans="2:44" s="1" customFormat="1" ht="6.95" customHeight="1" x14ac:dyDescent="0.2">
      <c r="B36" s="29"/>
      <c r="AR36" s="29"/>
    </row>
    <row r="37" spans="2:44" s="1" customFormat="1" ht="6.95" customHeight="1" x14ac:dyDescent="0.2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6.95" customHeight="1" x14ac:dyDescent="0.2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4.95" customHeight="1" x14ac:dyDescent="0.2">
      <c r="B42" s="29"/>
      <c r="C42" s="18" t="s">
        <v>47</v>
      </c>
      <c r="AR42" s="29"/>
    </row>
    <row r="43" spans="2:44" s="1" customFormat="1" ht="6.95" customHeight="1" x14ac:dyDescent="0.2">
      <c r="B43" s="29"/>
      <c r="AR43" s="29"/>
    </row>
    <row r="44" spans="2:44" s="3" customFormat="1" ht="12" customHeight="1" x14ac:dyDescent="0.2">
      <c r="B44" s="42"/>
      <c r="C44" s="24" t="s">
        <v>14</v>
      </c>
      <c r="L44" s="3" t="str">
        <f>K5</f>
        <v>2026_01_rs</v>
      </c>
      <c r="AR44" s="42"/>
    </row>
    <row r="45" spans="2:44" s="4" customFormat="1" ht="36.950000000000003" customHeight="1" x14ac:dyDescent="0.2">
      <c r="B45" s="43"/>
      <c r="C45" s="44" t="s">
        <v>17</v>
      </c>
      <c r="L45" s="276" t="str">
        <f>K6</f>
        <v>Údržba, opravy a odstraňování závad u ST OŘ Brno 2026-2028 - ST Brno</v>
      </c>
      <c r="M45" s="277"/>
      <c r="N45" s="277"/>
      <c r="O45" s="277"/>
      <c r="P45" s="277"/>
      <c r="Q45" s="277"/>
      <c r="R45" s="277"/>
      <c r="S45" s="277"/>
      <c r="T45" s="277"/>
      <c r="U45" s="277"/>
      <c r="V45" s="277"/>
      <c r="W45" s="277"/>
      <c r="X45" s="277"/>
      <c r="Y45" s="277"/>
      <c r="Z45" s="277"/>
      <c r="AA45" s="277"/>
      <c r="AB45" s="277"/>
      <c r="AC45" s="277"/>
      <c r="AD45" s="277"/>
      <c r="AE45" s="277"/>
      <c r="AF45" s="277"/>
      <c r="AG45" s="277"/>
      <c r="AH45" s="277"/>
      <c r="AI45" s="277"/>
      <c r="AJ45" s="277"/>
      <c r="AK45" s="277"/>
      <c r="AL45" s="277"/>
      <c r="AM45" s="277"/>
      <c r="AN45" s="277"/>
      <c r="AO45" s="277"/>
      <c r="AR45" s="43"/>
    </row>
    <row r="46" spans="2:44" s="1" customFormat="1" ht="6.95" customHeight="1" x14ac:dyDescent="0.2">
      <c r="B46" s="29"/>
      <c r="AR46" s="29"/>
    </row>
    <row r="47" spans="2:44" s="1" customFormat="1" ht="12" customHeight="1" x14ac:dyDescent="0.2">
      <c r="B47" s="29"/>
      <c r="C47" s="24" t="s">
        <v>20</v>
      </c>
      <c r="L47" s="45" t="str">
        <f>IF(K8="","",K8)</f>
        <v xml:space="preserve"> </v>
      </c>
      <c r="AI47" s="24" t="s">
        <v>22</v>
      </c>
      <c r="AM47" s="278" t="str">
        <f>IF(AN8= "","",AN8)</f>
        <v>13. 10. 2025</v>
      </c>
      <c r="AN47" s="278"/>
      <c r="AR47" s="29"/>
    </row>
    <row r="48" spans="2:44" s="1" customFormat="1" ht="6.95" customHeight="1" x14ac:dyDescent="0.2">
      <c r="B48" s="29"/>
      <c r="AR48" s="29"/>
    </row>
    <row r="49" spans="1:91" s="1" customFormat="1" ht="15.2" customHeight="1" x14ac:dyDescent="0.2">
      <c r="B49" s="29"/>
      <c r="C49" s="24" t="s">
        <v>24</v>
      </c>
      <c r="L49" s="3" t="str">
        <f>IF(E11= "","",E11)</f>
        <v xml:space="preserve"> </v>
      </c>
      <c r="AI49" s="24" t="s">
        <v>29</v>
      </c>
      <c r="AM49" s="279" t="str">
        <f>IF(E17="","",E17)</f>
        <v xml:space="preserve"> </v>
      </c>
      <c r="AN49" s="280"/>
      <c r="AO49" s="280"/>
      <c r="AP49" s="280"/>
      <c r="AR49" s="29"/>
      <c r="AS49" s="281" t="s">
        <v>48</v>
      </c>
      <c r="AT49" s="282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5.2" customHeight="1" x14ac:dyDescent="0.2">
      <c r="B50" s="29"/>
      <c r="C50" s="24" t="s">
        <v>27</v>
      </c>
      <c r="L50" s="3" t="str">
        <f>IF(E14= "Vyplň údaj","",E14)</f>
        <v/>
      </c>
      <c r="AI50" s="24" t="s">
        <v>31</v>
      </c>
      <c r="AM50" s="279" t="str">
        <f>IF(E20="","",E20)</f>
        <v xml:space="preserve"> </v>
      </c>
      <c r="AN50" s="280"/>
      <c r="AO50" s="280"/>
      <c r="AP50" s="280"/>
      <c r="AR50" s="29"/>
      <c r="AS50" s="283"/>
      <c r="AT50" s="284"/>
      <c r="BD50" s="50"/>
    </row>
    <row r="51" spans="1:91" s="1" customFormat="1" ht="10.9" customHeight="1" x14ac:dyDescent="0.2">
      <c r="B51" s="29"/>
      <c r="AR51" s="29"/>
      <c r="AS51" s="283"/>
      <c r="AT51" s="284"/>
      <c r="BD51" s="50"/>
    </row>
    <row r="52" spans="1:91" s="1" customFormat="1" ht="29.25" customHeight="1" x14ac:dyDescent="0.2">
      <c r="B52" s="29"/>
      <c r="C52" s="270" t="s">
        <v>49</v>
      </c>
      <c r="D52" s="271"/>
      <c r="E52" s="271"/>
      <c r="F52" s="271"/>
      <c r="G52" s="271"/>
      <c r="H52" s="51"/>
      <c r="I52" s="273" t="s">
        <v>50</v>
      </c>
      <c r="J52" s="271"/>
      <c r="K52" s="271"/>
      <c r="L52" s="271"/>
      <c r="M52" s="271"/>
      <c r="N52" s="271"/>
      <c r="O52" s="271"/>
      <c r="P52" s="271"/>
      <c r="Q52" s="271"/>
      <c r="R52" s="271"/>
      <c r="S52" s="271"/>
      <c r="T52" s="271"/>
      <c r="U52" s="271"/>
      <c r="V52" s="271"/>
      <c r="W52" s="271"/>
      <c r="X52" s="271"/>
      <c r="Y52" s="271"/>
      <c r="Z52" s="271"/>
      <c r="AA52" s="271"/>
      <c r="AB52" s="271"/>
      <c r="AC52" s="271"/>
      <c r="AD52" s="271"/>
      <c r="AE52" s="271"/>
      <c r="AF52" s="271"/>
      <c r="AG52" s="272" t="s">
        <v>51</v>
      </c>
      <c r="AH52" s="271"/>
      <c r="AI52" s="271"/>
      <c r="AJ52" s="271"/>
      <c r="AK52" s="271"/>
      <c r="AL52" s="271"/>
      <c r="AM52" s="271"/>
      <c r="AN52" s="273" t="s">
        <v>52</v>
      </c>
      <c r="AO52" s="271"/>
      <c r="AP52" s="271"/>
      <c r="AQ52" s="52" t="s">
        <v>53</v>
      </c>
      <c r="AR52" s="29"/>
      <c r="AS52" s="53" t="s">
        <v>54</v>
      </c>
      <c r="AT52" s="54" t="s">
        <v>55</v>
      </c>
      <c r="AU52" s="54" t="s">
        <v>56</v>
      </c>
      <c r="AV52" s="54" t="s">
        <v>57</v>
      </c>
      <c r="AW52" s="54" t="s">
        <v>58</v>
      </c>
      <c r="AX52" s="54" t="s">
        <v>59</v>
      </c>
      <c r="AY52" s="54" t="s">
        <v>60</v>
      </c>
      <c r="AZ52" s="54" t="s">
        <v>61</v>
      </c>
      <c r="BA52" s="54" t="s">
        <v>62</v>
      </c>
      <c r="BB52" s="54" t="s">
        <v>63</v>
      </c>
      <c r="BC52" s="54" t="s">
        <v>64</v>
      </c>
      <c r="BD52" s="55" t="s">
        <v>65</v>
      </c>
    </row>
    <row r="53" spans="1:91" s="1" customFormat="1" ht="10.9" customHeight="1" x14ac:dyDescent="0.2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450000000000003" customHeight="1" x14ac:dyDescent="0.2">
      <c r="B54" s="57"/>
      <c r="C54" s="58" t="s">
        <v>66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74">
        <f>ROUND(SUM(AG55:AG59),2)</f>
        <v>0</v>
      </c>
      <c r="AH54" s="274"/>
      <c r="AI54" s="274"/>
      <c r="AJ54" s="274"/>
      <c r="AK54" s="274"/>
      <c r="AL54" s="274"/>
      <c r="AM54" s="274"/>
      <c r="AN54" s="275">
        <f t="shared" ref="AN54:AN59" si="0">SUM(AG54,AT54)</f>
        <v>0</v>
      </c>
      <c r="AO54" s="275"/>
      <c r="AP54" s="275"/>
      <c r="AQ54" s="61" t="s">
        <v>3</v>
      </c>
      <c r="AR54" s="57"/>
      <c r="AS54" s="62">
        <f>ROUND(SUM(AS55:AS59),2)</f>
        <v>0</v>
      </c>
      <c r="AT54" s="63">
        <f t="shared" ref="AT54:AT59" si="1">ROUND(SUM(AV54:AW54),2)</f>
        <v>0</v>
      </c>
      <c r="AU54" s="64">
        <f>ROUND(SUM(AU55:AU59),5)</f>
        <v>0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ROUND(SUM(AZ55:AZ59),2)</f>
        <v>0</v>
      </c>
      <c r="BA54" s="63">
        <f>ROUND(SUM(BA55:BA59),2)</f>
        <v>0</v>
      </c>
      <c r="BB54" s="63">
        <f>ROUND(SUM(BB55:BB59),2)</f>
        <v>0</v>
      </c>
      <c r="BC54" s="63">
        <f>ROUND(SUM(BC55:BC59),2)</f>
        <v>0</v>
      </c>
      <c r="BD54" s="65">
        <f>ROUND(SUM(BD55:BD59),2)</f>
        <v>0</v>
      </c>
      <c r="BS54" s="66" t="s">
        <v>67</v>
      </c>
      <c r="BT54" s="66" t="s">
        <v>68</v>
      </c>
      <c r="BU54" s="67" t="s">
        <v>69</v>
      </c>
      <c r="BV54" s="66" t="s">
        <v>70</v>
      </c>
      <c r="BW54" s="66" t="s">
        <v>5</v>
      </c>
      <c r="BX54" s="66" t="s">
        <v>71</v>
      </c>
      <c r="CL54" s="66" t="s">
        <v>3</v>
      </c>
    </row>
    <row r="55" spans="1:91" s="6" customFormat="1" ht="16.5" customHeight="1" x14ac:dyDescent="0.2">
      <c r="A55" s="68" t="s">
        <v>72</v>
      </c>
      <c r="B55" s="69"/>
      <c r="C55" s="70"/>
      <c r="D55" s="269" t="s">
        <v>73</v>
      </c>
      <c r="E55" s="269"/>
      <c r="F55" s="269"/>
      <c r="G55" s="269"/>
      <c r="H55" s="269"/>
      <c r="I55" s="71"/>
      <c r="J55" s="269" t="s">
        <v>74</v>
      </c>
      <c r="K55" s="269"/>
      <c r="L55" s="269"/>
      <c r="M55" s="269"/>
      <c r="N55" s="269"/>
      <c r="O55" s="269"/>
      <c r="P55" s="269"/>
      <c r="Q55" s="269"/>
      <c r="R55" s="269"/>
      <c r="S55" s="269"/>
      <c r="T55" s="269"/>
      <c r="U55" s="269"/>
      <c r="V55" s="269"/>
      <c r="W55" s="269"/>
      <c r="X55" s="269"/>
      <c r="Y55" s="269"/>
      <c r="Z55" s="269"/>
      <c r="AA55" s="269"/>
      <c r="AB55" s="269"/>
      <c r="AC55" s="269"/>
      <c r="AD55" s="269"/>
      <c r="AE55" s="269"/>
      <c r="AF55" s="269"/>
      <c r="AG55" s="267">
        <f>'01.1 - Práce na železničn...'!J30</f>
        <v>0</v>
      </c>
      <c r="AH55" s="268"/>
      <c r="AI55" s="268"/>
      <c r="AJ55" s="268"/>
      <c r="AK55" s="268"/>
      <c r="AL55" s="268"/>
      <c r="AM55" s="268"/>
      <c r="AN55" s="267">
        <f t="shared" si="0"/>
        <v>0</v>
      </c>
      <c r="AO55" s="268"/>
      <c r="AP55" s="268"/>
      <c r="AQ55" s="72" t="s">
        <v>75</v>
      </c>
      <c r="AR55" s="69"/>
      <c r="AS55" s="73">
        <v>0</v>
      </c>
      <c r="AT55" s="74">
        <f t="shared" si="1"/>
        <v>0</v>
      </c>
      <c r="AU55" s="75">
        <f>'01.1 - Práce na železničn...'!P81</f>
        <v>0</v>
      </c>
      <c r="AV55" s="74">
        <f>'01.1 - Práce na železničn...'!J33</f>
        <v>0</v>
      </c>
      <c r="AW55" s="74">
        <f>'01.1 - Práce na železničn...'!J34</f>
        <v>0</v>
      </c>
      <c r="AX55" s="74">
        <f>'01.1 - Práce na železničn...'!J35</f>
        <v>0</v>
      </c>
      <c r="AY55" s="74">
        <f>'01.1 - Práce na železničn...'!J36</f>
        <v>0</v>
      </c>
      <c r="AZ55" s="74">
        <f>'01.1 - Práce na železničn...'!F33</f>
        <v>0</v>
      </c>
      <c r="BA55" s="74">
        <f>'01.1 - Práce na železničn...'!F34</f>
        <v>0</v>
      </c>
      <c r="BB55" s="74">
        <f>'01.1 - Práce na železničn...'!F35</f>
        <v>0</v>
      </c>
      <c r="BC55" s="74">
        <f>'01.1 - Práce na železničn...'!F36</f>
        <v>0</v>
      </c>
      <c r="BD55" s="76">
        <f>'01.1 - Práce na železničn...'!F37</f>
        <v>0</v>
      </c>
      <c r="BT55" s="77" t="s">
        <v>76</v>
      </c>
      <c r="BV55" s="77" t="s">
        <v>70</v>
      </c>
      <c r="BW55" s="77" t="s">
        <v>77</v>
      </c>
      <c r="BX55" s="77" t="s">
        <v>5</v>
      </c>
      <c r="CL55" s="77" t="s">
        <v>3</v>
      </c>
      <c r="CM55" s="77" t="s">
        <v>78</v>
      </c>
    </row>
    <row r="56" spans="1:91" s="6" customFormat="1" ht="16.5" customHeight="1" x14ac:dyDescent="0.2">
      <c r="A56" s="68" t="s">
        <v>72</v>
      </c>
      <c r="B56" s="69"/>
      <c r="C56" s="70"/>
      <c r="D56" s="269" t="s">
        <v>79</v>
      </c>
      <c r="E56" s="269"/>
      <c r="F56" s="269"/>
      <c r="G56" s="269"/>
      <c r="H56" s="269"/>
      <c r="I56" s="71"/>
      <c r="J56" s="269" t="s">
        <v>80</v>
      </c>
      <c r="K56" s="269"/>
      <c r="L56" s="269"/>
      <c r="M56" s="269"/>
      <c r="N56" s="269"/>
      <c r="O56" s="269"/>
      <c r="P56" s="269"/>
      <c r="Q56" s="269"/>
      <c r="R56" s="269"/>
      <c r="S56" s="269"/>
      <c r="T56" s="269"/>
      <c r="U56" s="269"/>
      <c r="V56" s="269"/>
      <c r="W56" s="269"/>
      <c r="X56" s="269"/>
      <c r="Y56" s="269"/>
      <c r="Z56" s="269"/>
      <c r="AA56" s="269"/>
      <c r="AB56" s="269"/>
      <c r="AC56" s="269"/>
      <c r="AD56" s="269"/>
      <c r="AE56" s="269"/>
      <c r="AF56" s="269"/>
      <c r="AG56" s="267">
        <f>'01.2 - Překážky pro práci...'!J30</f>
        <v>0</v>
      </c>
      <c r="AH56" s="268"/>
      <c r="AI56" s="268"/>
      <c r="AJ56" s="268"/>
      <c r="AK56" s="268"/>
      <c r="AL56" s="268"/>
      <c r="AM56" s="268"/>
      <c r="AN56" s="267">
        <f t="shared" si="0"/>
        <v>0</v>
      </c>
      <c r="AO56" s="268"/>
      <c r="AP56" s="268"/>
      <c r="AQ56" s="72" t="s">
        <v>75</v>
      </c>
      <c r="AR56" s="69"/>
      <c r="AS56" s="73">
        <v>0</v>
      </c>
      <c r="AT56" s="74">
        <f t="shared" si="1"/>
        <v>0</v>
      </c>
      <c r="AU56" s="75">
        <f>'01.2 - Překážky pro práci...'!P80</f>
        <v>0</v>
      </c>
      <c r="AV56" s="74">
        <f>'01.2 - Překážky pro práci...'!J33</f>
        <v>0</v>
      </c>
      <c r="AW56" s="74">
        <f>'01.2 - Překážky pro práci...'!J34</f>
        <v>0</v>
      </c>
      <c r="AX56" s="74">
        <f>'01.2 - Překážky pro práci...'!J35</f>
        <v>0</v>
      </c>
      <c r="AY56" s="74">
        <f>'01.2 - Překážky pro práci...'!J36</f>
        <v>0</v>
      </c>
      <c r="AZ56" s="74">
        <f>'01.2 - Překážky pro práci...'!F33</f>
        <v>0</v>
      </c>
      <c r="BA56" s="74">
        <f>'01.2 - Překážky pro práci...'!F34</f>
        <v>0</v>
      </c>
      <c r="BB56" s="74">
        <f>'01.2 - Překážky pro práci...'!F35</f>
        <v>0</v>
      </c>
      <c r="BC56" s="74">
        <f>'01.2 - Překážky pro práci...'!F36</f>
        <v>0</v>
      </c>
      <c r="BD56" s="76">
        <f>'01.2 - Překážky pro práci...'!F37</f>
        <v>0</v>
      </c>
      <c r="BT56" s="77" t="s">
        <v>76</v>
      </c>
      <c r="BV56" s="77" t="s">
        <v>70</v>
      </c>
      <c r="BW56" s="77" t="s">
        <v>81</v>
      </c>
      <c r="BX56" s="77" t="s">
        <v>5</v>
      </c>
      <c r="CL56" s="77" t="s">
        <v>3</v>
      </c>
      <c r="CM56" s="77" t="s">
        <v>78</v>
      </c>
    </row>
    <row r="57" spans="1:91" s="6" customFormat="1" ht="16.5" customHeight="1" x14ac:dyDescent="0.2">
      <c r="A57" s="68" t="s">
        <v>72</v>
      </c>
      <c r="B57" s="69"/>
      <c r="C57" s="70"/>
      <c r="D57" s="269" t="s">
        <v>82</v>
      </c>
      <c r="E57" s="269"/>
      <c r="F57" s="269"/>
      <c r="G57" s="269"/>
      <c r="H57" s="269"/>
      <c r="I57" s="71"/>
      <c r="J57" s="269" t="s">
        <v>83</v>
      </c>
      <c r="K57" s="269"/>
      <c r="L57" s="269"/>
      <c r="M57" s="269"/>
      <c r="N57" s="269"/>
      <c r="O57" s="269"/>
      <c r="P57" s="269"/>
      <c r="Q57" s="269"/>
      <c r="R57" s="269"/>
      <c r="S57" s="269"/>
      <c r="T57" s="269"/>
      <c r="U57" s="269"/>
      <c r="V57" s="269"/>
      <c r="W57" s="269"/>
      <c r="X57" s="269"/>
      <c r="Y57" s="269"/>
      <c r="Z57" s="269"/>
      <c r="AA57" s="269"/>
      <c r="AB57" s="269"/>
      <c r="AC57" s="269"/>
      <c r="AD57" s="269"/>
      <c r="AE57" s="269"/>
      <c r="AF57" s="269"/>
      <c r="AG57" s="267">
        <f>'01.3 - Materiál železničn...'!J30</f>
        <v>0</v>
      </c>
      <c r="AH57" s="268"/>
      <c r="AI57" s="268"/>
      <c r="AJ57" s="268"/>
      <c r="AK57" s="268"/>
      <c r="AL57" s="268"/>
      <c r="AM57" s="268"/>
      <c r="AN57" s="267">
        <f t="shared" si="0"/>
        <v>0</v>
      </c>
      <c r="AO57" s="268"/>
      <c r="AP57" s="268"/>
      <c r="AQ57" s="72" t="s">
        <v>75</v>
      </c>
      <c r="AR57" s="69"/>
      <c r="AS57" s="73">
        <v>0</v>
      </c>
      <c r="AT57" s="74">
        <f t="shared" si="1"/>
        <v>0</v>
      </c>
      <c r="AU57" s="75">
        <f>'01.3 - Materiál železničn...'!P79</f>
        <v>0</v>
      </c>
      <c r="AV57" s="74">
        <f>'01.3 - Materiál železničn...'!J33</f>
        <v>0</v>
      </c>
      <c r="AW57" s="74">
        <f>'01.3 - Materiál železničn...'!J34</f>
        <v>0</v>
      </c>
      <c r="AX57" s="74">
        <f>'01.3 - Materiál železničn...'!J35</f>
        <v>0</v>
      </c>
      <c r="AY57" s="74">
        <f>'01.3 - Materiál železničn...'!J36</f>
        <v>0</v>
      </c>
      <c r="AZ57" s="74">
        <f>'01.3 - Materiál železničn...'!F33</f>
        <v>0</v>
      </c>
      <c r="BA57" s="74">
        <f>'01.3 - Materiál železničn...'!F34</f>
        <v>0</v>
      </c>
      <c r="BB57" s="74">
        <f>'01.3 - Materiál železničn...'!F35</f>
        <v>0</v>
      </c>
      <c r="BC57" s="74">
        <f>'01.3 - Materiál železničn...'!F36</f>
        <v>0</v>
      </c>
      <c r="BD57" s="76">
        <f>'01.3 - Materiál železničn...'!F37</f>
        <v>0</v>
      </c>
      <c r="BT57" s="77" t="s">
        <v>76</v>
      </c>
      <c r="BV57" s="77" t="s">
        <v>70</v>
      </c>
      <c r="BW57" s="77" t="s">
        <v>84</v>
      </c>
      <c r="BX57" s="77" t="s">
        <v>5</v>
      </c>
      <c r="CL57" s="77" t="s">
        <v>3</v>
      </c>
      <c r="CM57" s="77" t="s">
        <v>78</v>
      </c>
    </row>
    <row r="58" spans="1:91" s="6" customFormat="1" ht="16.5" customHeight="1" x14ac:dyDescent="0.2">
      <c r="A58" s="68" t="s">
        <v>72</v>
      </c>
      <c r="B58" s="69"/>
      <c r="C58" s="70"/>
      <c r="D58" s="269" t="s">
        <v>85</v>
      </c>
      <c r="E58" s="269"/>
      <c r="F58" s="269"/>
      <c r="G58" s="269"/>
      <c r="H58" s="269"/>
      <c r="I58" s="71"/>
      <c r="J58" s="269" t="s">
        <v>86</v>
      </c>
      <c r="K58" s="269"/>
      <c r="L58" s="269"/>
      <c r="M58" s="269"/>
      <c r="N58" s="269"/>
      <c r="O58" s="269"/>
      <c r="P58" s="269"/>
      <c r="Q58" s="269"/>
      <c r="R58" s="269"/>
      <c r="S58" s="269"/>
      <c r="T58" s="269"/>
      <c r="U58" s="269"/>
      <c r="V58" s="269"/>
      <c r="W58" s="269"/>
      <c r="X58" s="269"/>
      <c r="Y58" s="269"/>
      <c r="Z58" s="269"/>
      <c r="AA58" s="269"/>
      <c r="AB58" s="269"/>
      <c r="AC58" s="269"/>
      <c r="AD58" s="269"/>
      <c r="AE58" s="269"/>
      <c r="AF58" s="269"/>
      <c r="AG58" s="267">
        <f>'02.1 - Manipulace a přepravy'!J30</f>
        <v>0</v>
      </c>
      <c r="AH58" s="268"/>
      <c r="AI58" s="268"/>
      <c r="AJ58" s="268"/>
      <c r="AK58" s="268"/>
      <c r="AL58" s="268"/>
      <c r="AM58" s="268"/>
      <c r="AN58" s="267">
        <f t="shared" si="0"/>
        <v>0</v>
      </c>
      <c r="AO58" s="268"/>
      <c r="AP58" s="268"/>
      <c r="AQ58" s="72" t="s">
        <v>75</v>
      </c>
      <c r="AR58" s="69"/>
      <c r="AS58" s="73">
        <v>0</v>
      </c>
      <c r="AT58" s="74">
        <f t="shared" si="1"/>
        <v>0</v>
      </c>
      <c r="AU58" s="75">
        <f>'02.1 - Manipulace a přepravy'!P80</f>
        <v>0</v>
      </c>
      <c r="AV58" s="74">
        <f>'02.1 - Manipulace a přepravy'!J33</f>
        <v>0</v>
      </c>
      <c r="AW58" s="74">
        <f>'02.1 - Manipulace a přepravy'!J34</f>
        <v>0</v>
      </c>
      <c r="AX58" s="74">
        <f>'02.1 - Manipulace a přepravy'!J35</f>
        <v>0</v>
      </c>
      <c r="AY58" s="74">
        <f>'02.1 - Manipulace a přepravy'!J36</f>
        <v>0</v>
      </c>
      <c r="AZ58" s="74">
        <f>'02.1 - Manipulace a přepravy'!F33</f>
        <v>0</v>
      </c>
      <c r="BA58" s="74">
        <f>'02.1 - Manipulace a přepravy'!F34</f>
        <v>0</v>
      </c>
      <c r="BB58" s="74">
        <f>'02.1 - Manipulace a přepravy'!F35</f>
        <v>0</v>
      </c>
      <c r="BC58" s="74">
        <f>'02.1 - Manipulace a přepravy'!F36</f>
        <v>0</v>
      </c>
      <c r="BD58" s="76">
        <f>'02.1 - Manipulace a přepravy'!F37</f>
        <v>0</v>
      </c>
      <c r="BT58" s="77" t="s">
        <v>76</v>
      </c>
      <c r="BV58" s="77" t="s">
        <v>70</v>
      </c>
      <c r="BW58" s="77" t="s">
        <v>87</v>
      </c>
      <c r="BX58" s="77" t="s">
        <v>5</v>
      </c>
      <c r="CL58" s="77" t="s">
        <v>3</v>
      </c>
      <c r="CM58" s="77" t="s">
        <v>78</v>
      </c>
    </row>
    <row r="59" spans="1:91" s="6" customFormat="1" ht="16.5" customHeight="1" x14ac:dyDescent="0.2">
      <c r="A59" s="68" t="s">
        <v>72</v>
      </c>
      <c r="B59" s="69"/>
      <c r="C59" s="70"/>
      <c r="D59" s="269" t="s">
        <v>88</v>
      </c>
      <c r="E59" s="269"/>
      <c r="F59" s="269"/>
      <c r="G59" s="269"/>
      <c r="H59" s="269"/>
      <c r="I59" s="71"/>
      <c r="J59" s="269" t="s">
        <v>89</v>
      </c>
      <c r="K59" s="269"/>
      <c r="L59" s="269"/>
      <c r="M59" s="269"/>
      <c r="N59" s="269"/>
      <c r="O59" s="269"/>
      <c r="P59" s="269"/>
      <c r="Q59" s="269"/>
      <c r="R59" s="269"/>
      <c r="S59" s="269"/>
      <c r="T59" s="269"/>
      <c r="U59" s="269"/>
      <c r="V59" s="269"/>
      <c r="W59" s="269"/>
      <c r="X59" s="269"/>
      <c r="Y59" s="269"/>
      <c r="Z59" s="269"/>
      <c r="AA59" s="269"/>
      <c r="AB59" s="269"/>
      <c r="AC59" s="269"/>
      <c r="AD59" s="269"/>
      <c r="AE59" s="269"/>
      <c r="AF59" s="269"/>
      <c r="AG59" s="267">
        <f>'03.1 - VON'!J30</f>
        <v>0</v>
      </c>
      <c r="AH59" s="268"/>
      <c r="AI59" s="268"/>
      <c r="AJ59" s="268"/>
      <c r="AK59" s="268"/>
      <c r="AL59" s="268"/>
      <c r="AM59" s="268"/>
      <c r="AN59" s="267">
        <f t="shared" si="0"/>
        <v>0</v>
      </c>
      <c r="AO59" s="268"/>
      <c r="AP59" s="268"/>
      <c r="AQ59" s="72" t="s">
        <v>75</v>
      </c>
      <c r="AR59" s="69"/>
      <c r="AS59" s="78">
        <v>0</v>
      </c>
      <c r="AT59" s="79">
        <f t="shared" si="1"/>
        <v>0</v>
      </c>
      <c r="AU59" s="80">
        <f>'03.1 - VON'!P80</f>
        <v>0</v>
      </c>
      <c r="AV59" s="79">
        <f>'03.1 - VON'!J33</f>
        <v>0</v>
      </c>
      <c r="AW59" s="79">
        <f>'03.1 - VON'!J34</f>
        <v>0</v>
      </c>
      <c r="AX59" s="79">
        <f>'03.1 - VON'!J35</f>
        <v>0</v>
      </c>
      <c r="AY59" s="79">
        <f>'03.1 - VON'!J36</f>
        <v>0</v>
      </c>
      <c r="AZ59" s="79">
        <f>'03.1 - VON'!F33</f>
        <v>0</v>
      </c>
      <c r="BA59" s="79">
        <f>'03.1 - VON'!F34</f>
        <v>0</v>
      </c>
      <c r="BB59" s="79">
        <f>'03.1 - VON'!F35</f>
        <v>0</v>
      </c>
      <c r="BC59" s="79">
        <f>'03.1 - VON'!F36</f>
        <v>0</v>
      </c>
      <c r="BD59" s="81">
        <f>'03.1 - VON'!F37</f>
        <v>0</v>
      </c>
      <c r="BT59" s="77" t="s">
        <v>76</v>
      </c>
      <c r="BV59" s="77" t="s">
        <v>70</v>
      </c>
      <c r="BW59" s="77" t="s">
        <v>90</v>
      </c>
      <c r="BX59" s="77" t="s">
        <v>5</v>
      </c>
      <c r="CL59" s="77" t="s">
        <v>3</v>
      </c>
      <c r="CM59" s="77" t="s">
        <v>78</v>
      </c>
    </row>
    <row r="60" spans="1:91" s="1" customFormat="1" ht="30" customHeight="1" x14ac:dyDescent="0.2">
      <c r="B60" s="29"/>
      <c r="AR60" s="29"/>
    </row>
    <row r="61" spans="1:91" s="1" customFormat="1" ht="6.95" customHeight="1" x14ac:dyDescent="0.2"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29"/>
    </row>
  </sheetData>
  <mergeCells count="58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D56:H56"/>
    <mergeCell ref="AG56:AM56"/>
    <mergeCell ref="AN56:AP56"/>
    <mergeCell ref="AN57:AP57"/>
    <mergeCell ref="D57:H57"/>
    <mergeCell ref="J57:AF57"/>
    <mergeCell ref="AG57:AM57"/>
    <mergeCell ref="D58:H58"/>
    <mergeCell ref="J58:AF58"/>
    <mergeCell ref="AN59:AP59"/>
    <mergeCell ref="AG59:AM59"/>
    <mergeCell ref="D59:H59"/>
    <mergeCell ref="J59:AF59"/>
    <mergeCell ref="AK30:AO30"/>
    <mergeCell ref="L30:P30"/>
    <mergeCell ref="W30:AE30"/>
    <mergeCell ref="L31:P31"/>
    <mergeCell ref="AN58:AP58"/>
    <mergeCell ref="AG58:AM58"/>
    <mergeCell ref="J56:AF56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01.1 - Práce na železničn...'!C2" display="/" xr:uid="{00000000-0004-0000-0000-000000000000}"/>
    <hyperlink ref="A56" location="'01.2 - Překážky pro práci...'!C2" display="/" xr:uid="{00000000-0004-0000-0000-000001000000}"/>
    <hyperlink ref="A57" location="'01.3 - Materiál železničn...'!C2" display="/" xr:uid="{00000000-0004-0000-0000-000002000000}"/>
    <hyperlink ref="A58" location="'02.1 - Manipulace a přepravy'!C2" display="/" xr:uid="{00000000-0004-0000-0000-000003000000}"/>
    <hyperlink ref="A59" location="'03.1 - VON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37"/>
  <sheetViews>
    <sheetView showGridLines="0" topLeftCell="A60" workbookViewId="0">
      <selection activeCell="H80" sqref="H80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47" t="s">
        <v>6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4" t="s">
        <v>77</v>
      </c>
    </row>
    <row r="3" spans="2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78</v>
      </c>
    </row>
    <row r="4" spans="2:46" ht="24.95" customHeight="1" x14ac:dyDescent="0.2">
      <c r="B4" s="17"/>
      <c r="D4" s="18" t="s">
        <v>91</v>
      </c>
      <c r="L4" s="17"/>
      <c r="M4" s="82" t="s">
        <v>11</v>
      </c>
      <c r="AT4" s="14" t="s">
        <v>4</v>
      </c>
    </row>
    <row r="5" spans="2:46" ht="6.95" customHeight="1" x14ac:dyDescent="0.2">
      <c r="B5" s="17"/>
      <c r="L5" s="17"/>
    </row>
    <row r="6" spans="2:46" ht="12" customHeight="1" x14ac:dyDescent="0.2">
      <c r="B6" s="17"/>
      <c r="D6" s="24" t="s">
        <v>17</v>
      </c>
      <c r="L6" s="17"/>
    </row>
    <row r="7" spans="2:46" ht="16.5" customHeight="1" x14ac:dyDescent="0.2">
      <c r="B7" s="17"/>
      <c r="E7" s="286" t="str">
        <f>'Rekapitulace stavby'!K6</f>
        <v>Údržba, opravy a odstraňování závad u ST OŘ Brno 2026-2028 - ST Brno</v>
      </c>
      <c r="F7" s="287"/>
      <c r="G7" s="287"/>
      <c r="H7" s="287"/>
      <c r="L7" s="17"/>
    </row>
    <row r="8" spans="2:46" s="1" customFormat="1" ht="12" customHeight="1" x14ac:dyDescent="0.2">
      <c r="B8" s="29"/>
      <c r="D8" s="24" t="s">
        <v>92</v>
      </c>
      <c r="L8" s="29"/>
    </row>
    <row r="9" spans="2:46" s="1" customFormat="1" ht="16.5" customHeight="1" x14ac:dyDescent="0.2">
      <c r="B9" s="29"/>
      <c r="E9" s="276" t="s">
        <v>93</v>
      </c>
      <c r="F9" s="285"/>
      <c r="G9" s="285"/>
      <c r="H9" s="285"/>
      <c r="L9" s="29"/>
    </row>
    <row r="10" spans="2:46" s="1" customFormat="1" x14ac:dyDescent="0.2">
      <c r="B10" s="29"/>
      <c r="L10" s="29"/>
    </row>
    <row r="11" spans="2:46" s="1" customFormat="1" ht="12" customHeight="1" x14ac:dyDescent="0.2">
      <c r="B11" s="29"/>
      <c r="D11" s="24" t="s">
        <v>18</v>
      </c>
      <c r="F11" s="22" t="s">
        <v>3</v>
      </c>
      <c r="I11" s="24" t="s">
        <v>19</v>
      </c>
      <c r="J11" s="22" t="s">
        <v>3</v>
      </c>
      <c r="L11" s="29"/>
    </row>
    <row r="12" spans="2:46" s="1" customFormat="1" ht="12" customHeight="1" x14ac:dyDescent="0.2">
      <c r="B12" s="29"/>
      <c r="D12" s="24" t="s">
        <v>20</v>
      </c>
      <c r="F12" s="22" t="s">
        <v>21</v>
      </c>
      <c r="I12" s="24" t="s">
        <v>22</v>
      </c>
      <c r="J12" s="46" t="str">
        <f>'Rekapitulace stavby'!AN8</f>
        <v>13. 10. 2025</v>
      </c>
      <c r="L12" s="29"/>
    </row>
    <row r="13" spans="2:46" s="1" customFormat="1" ht="10.9" customHeight="1" x14ac:dyDescent="0.2">
      <c r="B13" s="29"/>
      <c r="L13" s="29"/>
    </row>
    <row r="14" spans="2:46" s="1" customFormat="1" ht="12" customHeight="1" x14ac:dyDescent="0.2">
      <c r="B14" s="29"/>
      <c r="D14" s="24" t="s">
        <v>24</v>
      </c>
      <c r="I14" s="24" t="s">
        <v>25</v>
      </c>
      <c r="J14" s="22" t="str">
        <f>IF('Rekapitulace stavby'!AN10="","",'Rekapitulace stavby'!AN10)</f>
        <v/>
      </c>
      <c r="L14" s="29"/>
    </row>
    <row r="15" spans="2:46" s="1" customFormat="1" ht="18" customHeight="1" x14ac:dyDescent="0.2">
      <c r="B15" s="29"/>
      <c r="E15" s="22" t="str">
        <f>IF('Rekapitulace stavby'!E11="","",'Rekapitulace stavby'!E11)</f>
        <v xml:space="preserve"> </v>
      </c>
      <c r="I15" s="24" t="s">
        <v>26</v>
      </c>
      <c r="J15" s="22" t="str">
        <f>IF('Rekapitulace stavby'!AN11="","",'Rekapitulace stavby'!AN11)</f>
        <v/>
      </c>
      <c r="L15" s="29"/>
    </row>
    <row r="16" spans="2:46" s="1" customFormat="1" ht="6.95" customHeight="1" x14ac:dyDescent="0.2">
      <c r="B16" s="29"/>
      <c r="L16" s="29"/>
    </row>
    <row r="17" spans="2:12" s="1" customFormat="1" ht="12" customHeight="1" x14ac:dyDescent="0.2">
      <c r="B17" s="29"/>
      <c r="D17" s="24" t="s">
        <v>27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 x14ac:dyDescent="0.2">
      <c r="B18" s="29"/>
      <c r="E18" s="288" t="str">
        <f>'Rekapitulace stavby'!E14</f>
        <v>Vyplň údaj</v>
      </c>
      <c r="F18" s="259"/>
      <c r="G18" s="259"/>
      <c r="H18" s="259"/>
      <c r="I18" s="24" t="s">
        <v>26</v>
      </c>
      <c r="J18" s="25" t="str">
        <f>'Rekapitulace stavby'!AN14</f>
        <v>Vyplň údaj</v>
      </c>
      <c r="L18" s="29"/>
    </row>
    <row r="19" spans="2:12" s="1" customFormat="1" ht="6.95" customHeight="1" x14ac:dyDescent="0.2">
      <c r="B19" s="29"/>
      <c r="L19" s="29"/>
    </row>
    <row r="20" spans="2:12" s="1" customFormat="1" ht="12" customHeight="1" x14ac:dyDescent="0.2">
      <c r="B20" s="29"/>
      <c r="D20" s="24" t="s">
        <v>29</v>
      </c>
      <c r="I20" s="24" t="s">
        <v>25</v>
      </c>
      <c r="J20" s="22" t="str">
        <f>IF('Rekapitulace stavby'!AN16="","",'Rekapitulace stavby'!AN16)</f>
        <v/>
      </c>
      <c r="L20" s="29"/>
    </row>
    <row r="21" spans="2:12" s="1" customFormat="1" ht="18" customHeight="1" x14ac:dyDescent="0.2">
      <c r="B21" s="29"/>
      <c r="E21" s="22" t="str">
        <f>IF('Rekapitulace stavby'!E17="","",'Rekapitulace stavby'!E17)</f>
        <v xml:space="preserve"> </v>
      </c>
      <c r="I21" s="24" t="s">
        <v>26</v>
      </c>
      <c r="J21" s="22" t="str">
        <f>IF('Rekapitulace stavby'!AN17="","",'Rekapitulace stavby'!AN17)</f>
        <v/>
      </c>
      <c r="L21" s="29"/>
    </row>
    <row r="22" spans="2:12" s="1" customFormat="1" ht="6.95" customHeight="1" x14ac:dyDescent="0.2">
      <c r="B22" s="29"/>
      <c r="L22" s="29"/>
    </row>
    <row r="23" spans="2:12" s="1" customFormat="1" ht="12" customHeight="1" x14ac:dyDescent="0.2">
      <c r="B23" s="29"/>
      <c r="D23" s="24" t="s">
        <v>31</v>
      </c>
      <c r="I23" s="24" t="s">
        <v>25</v>
      </c>
      <c r="J23" s="22" t="str">
        <f>IF('Rekapitulace stavby'!AN19="","",'Rekapitulace stavby'!AN19)</f>
        <v/>
      </c>
      <c r="L23" s="29"/>
    </row>
    <row r="24" spans="2:12" s="1" customFormat="1" ht="18" customHeight="1" x14ac:dyDescent="0.2">
      <c r="B24" s="29"/>
      <c r="E24" s="22" t="str">
        <f>IF('Rekapitulace stavby'!E20="","",'Rekapitulace stavby'!E20)</f>
        <v xml:space="preserve"> </v>
      </c>
      <c r="I24" s="24" t="s">
        <v>26</v>
      </c>
      <c r="J24" s="22" t="str">
        <f>IF('Rekapitulace stavby'!AN20="","",'Rekapitulace stavby'!AN20)</f>
        <v/>
      </c>
      <c r="L24" s="29"/>
    </row>
    <row r="25" spans="2:12" s="1" customFormat="1" ht="6.95" customHeight="1" x14ac:dyDescent="0.2">
      <c r="B25" s="29"/>
      <c r="L25" s="29"/>
    </row>
    <row r="26" spans="2:12" s="1" customFormat="1" ht="12" customHeight="1" x14ac:dyDescent="0.2">
      <c r="B26" s="29"/>
      <c r="D26" s="24" t="s">
        <v>32</v>
      </c>
      <c r="L26" s="29"/>
    </row>
    <row r="27" spans="2:12" s="7" customFormat="1" ht="16.5" customHeight="1" x14ac:dyDescent="0.2">
      <c r="B27" s="83"/>
      <c r="E27" s="263" t="s">
        <v>3</v>
      </c>
      <c r="F27" s="263"/>
      <c r="G27" s="263"/>
      <c r="H27" s="263"/>
      <c r="L27" s="83"/>
    </row>
    <row r="28" spans="2:12" s="1" customFormat="1" ht="6.95" customHeight="1" x14ac:dyDescent="0.2">
      <c r="B28" s="29"/>
      <c r="L28" s="29"/>
    </row>
    <row r="29" spans="2:12" s="1" customFormat="1" ht="6.95" customHeight="1" x14ac:dyDescent="0.2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 x14ac:dyDescent="0.2">
      <c r="B30" s="29"/>
      <c r="D30" s="84" t="s">
        <v>34</v>
      </c>
      <c r="J30" s="60">
        <f>ROUND(J81, 2)</f>
        <v>0</v>
      </c>
      <c r="L30" s="29"/>
    </row>
    <row r="31" spans="2:12" s="1" customFormat="1" ht="6.95" customHeight="1" x14ac:dyDescent="0.2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 x14ac:dyDescent="0.2">
      <c r="B32" s="29"/>
      <c r="F32" s="32" t="s">
        <v>36</v>
      </c>
      <c r="I32" s="32" t="s">
        <v>35</v>
      </c>
      <c r="J32" s="32" t="s">
        <v>37</v>
      </c>
      <c r="L32" s="29"/>
    </row>
    <row r="33" spans="2:12" s="1" customFormat="1" ht="14.45" customHeight="1" x14ac:dyDescent="0.2">
      <c r="B33" s="29"/>
      <c r="D33" s="49" t="s">
        <v>38</v>
      </c>
      <c r="E33" s="24" t="s">
        <v>39</v>
      </c>
      <c r="F33" s="85">
        <f>ROUND((SUM(BE81:BE1436)),  2)</f>
        <v>0</v>
      </c>
      <c r="I33" s="86">
        <v>0.21</v>
      </c>
      <c r="J33" s="85">
        <f>ROUND(((SUM(BE81:BE1436))*I33),  2)</f>
        <v>0</v>
      </c>
      <c r="L33" s="29"/>
    </row>
    <row r="34" spans="2:12" s="1" customFormat="1" ht="14.45" customHeight="1" x14ac:dyDescent="0.2">
      <c r="B34" s="29"/>
      <c r="E34" s="24" t="s">
        <v>40</v>
      </c>
      <c r="F34" s="85">
        <f>ROUND((SUM(BF81:BF1436)),  2)</f>
        <v>0</v>
      </c>
      <c r="I34" s="86">
        <v>0.12</v>
      </c>
      <c r="J34" s="85">
        <f>ROUND(((SUM(BF81:BF1436))*I34),  2)</f>
        <v>0</v>
      </c>
      <c r="L34" s="29"/>
    </row>
    <row r="35" spans="2:12" s="1" customFormat="1" ht="14.45" hidden="1" customHeight="1" x14ac:dyDescent="0.2">
      <c r="B35" s="29"/>
      <c r="E35" s="24" t="s">
        <v>41</v>
      </c>
      <c r="F35" s="85">
        <f>ROUND((SUM(BG81:BG1436)),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 x14ac:dyDescent="0.2">
      <c r="B36" s="29"/>
      <c r="E36" s="24" t="s">
        <v>42</v>
      </c>
      <c r="F36" s="85">
        <f>ROUND((SUM(BH81:BH1436)),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 x14ac:dyDescent="0.2">
      <c r="B37" s="29"/>
      <c r="E37" s="24" t="s">
        <v>43</v>
      </c>
      <c r="F37" s="85">
        <f>ROUND((SUM(BI81:BI1436)),  2)</f>
        <v>0</v>
      </c>
      <c r="I37" s="86">
        <v>0</v>
      </c>
      <c r="J37" s="85">
        <f>0</f>
        <v>0</v>
      </c>
      <c r="L37" s="29"/>
    </row>
    <row r="38" spans="2:12" s="1" customFormat="1" ht="6.95" customHeight="1" x14ac:dyDescent="0.2">
      <c r="B38" s="29"/>
      <c r="L38" s="29"/>
    </row>
    <row r="39" spans="2:12" s="1" customFormat="1" ht="25.35" customHeight="1" x14ac:dyDescent="0.2">
      <c r="B39" s="29"/>
      <c r="C39" s="87"/>
      <c r="D39" s="88" t="s">
        <v>44</v>
      </c>
      <c r="E39" s="51"/>
      <c r="F39" s="51"/>
      <c r="G39" s="89" t="s">
        <v>45</v>
      </c>
      <c r="H39" s="90" t="s">
        <v>46</v>
      </c>
      <c r="I39" s="51"/>
      <c r="J39" s="91">
        <f>SUM(J30:J37)</f>
        <v>0</v>
      </c>
      <c r="K39" s="92"/>
      <c r="L39" s="29"/>
    </row>
    <row r="40" spans="2:12" s="1" customFormat="1" ht="14.45" customHeight="1" x14ac:dyDescent="0.2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 x14ac:dyDescent="0.2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 x14ac:dyDescent="0.2">
      <c r="B45" s="29"/>
      <c r="C45" s="18" t="s">
        <v>94</v>
      </c>
      <c r="L45" s="29"/>
    </row>
    <row r="46" spans="2:12" s="1" customFormat="1" ht="6.95" customHeight="1" x14ac:dyDescent="0.2">
      <c r="B46" s="29"/>
      <c r="L46" s="29"/>
    </row>
    <row r="47" spans="2:12" s="1" customFormat="1" ht="12" customHeight="1" x14ac:dyDescent="0.2">
      <c r="B47" s="29"/>
      <c r="C47" s="24" t="s">
        <v>17</v>
      </c>
      <c r="L47" s="29"/>
    </row>
    <row r="48" spans="2:12" s="1" customFormat="1" ht="16.5" customHeight="1" x14ac:dyDescent="0.2">
      <c r="B48" s="29"/>
      <c r="E48" s="286" t="str">
        <f>E7</f>
        <v>Údržba, opravy a odstraňování závad u ST OŘ Brno 2026-2028 - ST Brno</v>
      </c>
      <c r="F48" s="287"/>
      <c r="G48" s="287"/>
      <c r="H48" s="287"/>
      <c r="L48" s="29"/>
    </row>
    <row r="49" spans="2:47" s="1" customFormat="1" ht="12" customHeight="1" x14ac:dyDescent="0.2">
      <c r="B49" s="29"/>
      <c r="C49" s="24" t="s">
        <v>92</v>
      </c>
      <c r="L49" s="29"/>
    </row>
    <row r="50" spans="2:47" s="1" customFormat="1" ht="16.5" customHeight="1" x14ac:dyDescent="0.2">
      <c r="B50" s="29"/>
      <c r="E50" s="276" t="str">
        <f>E9</f>
        <v>01.1 - Práce na železničn...</v>
      </c>
      <c r="F50" s="285"/>
      <c r="G50" s="285"/>
      <c r="H50" s="285"/>
      <c r="L50" s="29"/>
    </row>
    <row r="51" spans="2:47" s="1" customFormat="1" ht="6.95" customHeight="1" x14ac:dyDescent="0.2">
      <c r="B51" s="29"/>
      <c r="L51" s="29"/>
    </row>
    <row r="52" spans="2:47" s="1" customFormat="1" ht="12" customHeight="1" x14ac:dyDescent="0.2">
      <c r="B52" s="29"/>
      <c r="C52" s="24" t="s">
        <v>20</v>
      </c>
      <c r="F52" s="22" t="str">
        <f>F12</f>
        <v xml:space="preserve"> </v>
      </c>
      <c r="I52" s="24" t="s">
        <v>22</v>
      </c>
      <c r="J52" s="46" t="str">
        <f>IF(J12="","",J12)</f>
        <v>13. 10. 2025</v>
      </c>
      <c r="L52" s="29"/>
    </row>
    <row r="53" spans="2:47" s="1" customFormat="1" ht="6.95" customHeight="1" x14ac:dyDescent="0.2">
      <c r="B53" s="29"/>
      <c r="L53" s="29"/>
    </row>
    <row r="54" spans="2:47" s="1" customFormat="1" ht="15.2" customHeight="1" x14ac:dyDescent="0.2">
      <c r="B54" s="29"/>
      <c r="C54" s="24" t="s">
        <v>24</v>
      </c>
      <c r="F54" s="22" t="str">
        <f>E15</f>
        <v xml:space="preserve"> </v>
      </c>
      <c r="I54" s="24" t="s">
        <v>29</v>
      </c>
      <c r="J54" s="27" t="str">
        <f>E21</f>
        <v xml:space="preserve"> </v>
      </c>
      <c r="L54" s="29"/>
    </row>
    <row r="55" spans="2:47" s="1" customFormat="1" ht="15.2" customHeight="1" x14ac:dyDescent="0.2">
      <c r="B55" s="29"/>
      <c r="C55" s="24" t="s">
        <v>27</v>
      </c>
      <c r="F55" s="22" t="str">
        <f>IF(E18="","",E18)</f>
        <v>Vyplň údaj</v>
      </c>
      <c r="I55" s="24" t="s">
        <v>31</v>
      </c>
      <c r="J55" s="27" t="str">
        <f>E24</f>
        <v xml:space="preserve"> </v>
      </c>
      <c r="L55" s="29"/>
    </row>
    <row r="56" spans="2:47" s="1" customFormat="1" ht="10.35" customHeight="1" x14ac:dyDescent="0.2">
      <c r="B56" s="29"/>
      <c r="L56" s="29"/>
    </row>
    <row r="57" spans="2:47" s="1" customFormat="1" ht="29.25" customHeight="1" x14ac:dyDescent="0.2">
      <c r="B57" s="29"/>
      <c r="C57" s="93" t="s">
        <v>95</v>
      </c>
      <c r="D57" s="87"/>
      <c r="E57" s="87"/>
      <c r="F57" s="87"/>
      <c r="G57" s="87"/>
      <c r="H57" s="87"/>
      <c r="I57" s="87"/>
      <c r="J57" s="94" t="s">
        <v>96</v>
      </c>
      <c r="K57" s="87"/>
      <c r="L57" s="29"/>
    </row>
    <row r="58" spans="2:47" s="1" customFormat="1" ht="10.35" customHeight="1" x14ac:dyDescent="0.2">
      <c r="B58" s="29"/>
      <c r="L58" s="29"/>
    </row>
    <row r="59" spans="2:47" s="1" customFormat="1" ht="22.9" customHeight="1" x14ac:dyDescent="0.2">
      <c r="B59" s="29"/>
      <c r="C59" s="95" t="s">
        <v>66</v>
      </c>
      <c r="J59" s="60">
        <f>J81</f>
        <v>0</v>
      </c>
      <c r="L59" s="29"/>
      <c r="AU59" s="14" t="s">
        <v>97</v>
      </c>
    </row>
    <row r="60" spans="2:47" s="8" customFormat="1" ht="24.95" customHeight="1" x14ac:dyDescent="0.2">
      <c r="B60" s="96"/>
      <c r="D60" s="97" t="s">
        <v>98</v>
      </c>
      <c r="E60" s="98"/>
      <c r="F60" s="98"/>
      <c r="G60" s="98"/>
      <c r="H60" s="98"/>
      <c r="I60" s="98"/>
      <c r="J60" s="99">
        <f>J82</f>
        <v>0</v>
      </c>
      <c r="L60" s="96"/>
    </row>
    <row r="61" spans="2:47" s="9" customFormat="1" ht="19.899999999999999" customHeight="1" x14ac:dyDescent="0.2">
      <c r="B61" s="100"/>
      <c r="D61" s="101" t="s">
        <v>99</v>
      </c>
      <c r="E61" s="102"/>
      <c r="F61" s="102"/>
      <c r="G61" s="102"/>
      <c r="H61" s="102"/>
      <c r="I61" s="102"/>
      <c r="J61" s="103">
        <f>J83</f>
        <v>0</v>
      </c>
      <c r="L61" s="100"/>
    </row>
    <row r="62" spans="2:47" s="1" customFormat="1" ht="21.75" customHeight="1" x14ac:dyDescent="0.2">
      <c r="B62" s="29"/>
      <c r="L62" s="29"/>
    </row>
    <row r="63" spans="2:47" s="1" customFormat="1" ht="6.95" customHeight="1" x14ac:dyDescent="0.2"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29"/>
    </row>
    <row r="67" spans="2:20" s="1" customFormat="1" ht="6.95" customHeight="1" x14ac:dyDescent="0.2"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29"/>
    </row>
    <row r="68" spans="2:20" s="1" customFormat="1" ht="24.95" customHeight="1" x14ac:dyDescent="0.2">
      <c r="B68" s="29"/>
      <c r="C68" s="18" t="s">
        <v>100</v>
      </c>
      <c r="L68" s="29"/>
    </row>
    <row r="69" spans="2:20" s="1" customFormat="1" ht="6.95" customHeight="1" x14ac:dyDescent="0.2">
      <c r="B69" s="29"/>
      <c r="L69" s="29"/>
    </row>
    <row r="70" spans="2:20" s="1" customFormat="1" ht="12" customHeight="1" x14ac:dyDescent="0.2">
      <c r="B70" s="29"/>
      <c r="C70" s="24" t="s">
        <v>17</v>
      </c>
      <c r="L70" s="29"/>
    </row>
    <row r="71" spans="2:20" s="1" customFormat="1" ht="16.5" customHeight="1" x14ac:dyDescent="0.2">
      <c r="B71" s="29"/>
      <c r="E71" s="286" t="str">
        <f>E7</f>
        <v>Údržba, opravy a odstraňování závad u ST OŘ Brno 2026-2028 - ST Brno</v>
      </c>
      <c r="F71" s="287"/>
      <c r="G71" s="287"/>
      <c r="H71" s="287"/>
      <c r="L71" s="29"/>
    </row>
    <row r="72" spans="2:20" s="1" customFormat="1" ht="12" customHeight="1" x14ac:dyDescent="0.2">
      <c r="B72" s="29"/>
      <c r="C72" s="24" t="s">
        <v>92</v>
      </c>
      <c r="L72" s="29"/>
    </row>
    <row r="73" spans="2:20" s="1" customFormat="1" ht="16.5" customHeight="1" x14ac:dyDescent="0.2">
      <c r="B73" s="29"/>
      <c r="E73" s="276" t="str">
        <f>E9</f>
        <v>01.1 - Práce na železničn...</v>
      </c>
      <c r="F73" s="285"/>
      <c r="G73" s="285"/>
      <c r="H73" s="285"/>
      <c r="L73" s="29"/>
    </row>
    <row r="74" spans="2:20" s="1" customFormat="1" ht="6.95" customHeight="1" x14ac:dyDescent="0.2">
      <c r="B74" s="29"/>
      <c r="L74" s="29"/>
    </row>
    <row r="75" spans="2:20" s="1" customFormat="1" ht="12" customHeight="1" x14ac:dyDescent="0.2">
      <c r="B75" s="29"/>
      <c r="C75" s="24" t="s">
        <v>20</v>
      </c>
      <c r="F75" s="22" t="str">
        <f>F12</f>
        <v xml:space="preserve"> </v>
      </c>
      <c r="I75" s="24" t="s">
        <v>22</v>
      </c>
      <c r="J75" s="46" t="str">
        <f>IF(J12="","",J12)</f>
        <v>13. 10. 2025</v>
      </c>
      <c r="L75" s="29"/>
    </row>
    <row r="76" spans="2:20" s="1" customFormat="1" ht="6.95" customHeight="1" x14ac:dyDescent="0.2">
      <c r="B76" s="29"/>
      <c r="L76" s="29"/>
    </row>
    <row r="77" spans="2:20" s="1" customFormat="1" ht="15.2" customHeight="1" x14ac:dyDescent="0.2">
      <c r="B77" s="29"/>
      <c r="C77" s="24" t="s">
        <v>24</v>
      </c>
      <c r="F77" s="22" t="str">
        <f>E15</f>
        <v xml:space="preserve"> </v>
      </c>
      <c r="I77" s="24" t="s">
        <v>29</v>
      </c>
      <c r="J77" s="27" t="str">
        <f>E21</f>
        <v xml:space="preserve"> </v>
      </c>
      <c r="L77" s="29"/>
    </row>
    <row r="78" spans="2:20" s="1" customFormat="1" ht="15.2" customHeight="1" x14ac:dyDescent="0.2">
      <c r="B78" s="29"/>
      <c r="C78" s="24" t="s">
        <v>27</v>
      </c>
      <c r="F78" s="22" t="str">
        <f>IF(E18="","",E18)</f>
        <v>Vyplň údaj</v>
      </c>
      <c r="I78" s="24" t="s">
        <v>31</v>
      </c>
      <c r="J78" s="27" t="str">
        <f>E24</f>
        <v xml:space="preserve"> </v>
      </c>
      <c r="L78" s="29"/>
    </row>
    <row r="79" spans="2:20" s="1" customFormat="1" ht="10.35" customHeight="1" x14ac:dyDescent="0.2">
      <c r="B79" s="29"/>
      <c r="L79" s="29"/>
    </row>
    <row r="80" spans="2:20" s="10" customFormat="1" ht="29.25" customHeight="1" x14ac:dyDescent="0.2">
      <c r="B80" s="104"/>
      <c r="C80" s="105" t="s">
        <v>101</v>
      </c>
      <c r="D80" s="106" t="s">
        <v>53</v>
      </c>
      <c r="E80" s="106" t="s">
        <v>49</v>
      </c>
      <c r="F80" s="106" t="s">
        <v>50</v>
      </c>
      <c r="G80" s="106" t="s">
        <v>102</v>
      </c>
      <c r="H80" s="297" t="s">
        <v>3697</v>
      </c>
      <c r="I80" s="106" t="s">
        <v>104</v>
      </c>
      <c r="J80" s="106" t="s">
        <v>96</v>
      </c>
      <c r="K80" s="107" t="s">
        <v>105</v>
      </c>
      <c r="L80" s="104"/>
      <c r="M80" s="53" t="s">
        <v>3</v>
      </c>
      <c r="N80" s="54" t="s">
        <v>38</v>
      </c>
      <c r="O80" s="54" t="s">
        <v>106</v>
      </c>
      <c r="P80" s="54" t="s">
        <v>107</v>
      </c>
      <c r="Q80" s="54" t="s">
        <v>108</v>
      </c>
      <c r="R80" s="54" t="s">
        <v>109</v>
      </c>
      <c r="S80" s="54" t="s">
        <v>110</v>
      </c>
      <c r="T80" s="55" t="s">
        <v>111</v>
      </c>
    </row>
    <row r="81" spans="2:65" s="1" customFormat="1" ht="22.9" customHeight="1" x14ac:dyDescent="0.25">
      <c r="B81" s="29"/>
      <c r="C81" s="58" t="s">
        <v>112</v>
      </c>
      <c r="J81" s="108">
        <f>BK81</f>
        <v>0</v>
      </c>
      <c r="L81" s="29"/>
      <c r="M81" s="56"/>
      <c r="N81" s="47"/>
      <c r="O81" s="47"/>
      <c r="P81" s="109">
        <f>P82</f>
        <v>0</v>
      </c>
      <c r="Q81" s="47"/>
      <c r="R81" s="109">
        <f>R82</f>
        <v>0</v>
      </c>
      <c r="S81" s="47"/>
      <c r="T81" s="110">
        <f>T82</f>
        <v>0</v>
      </c>
      <c r="AT81" s="14" t="s">
        <v>67</v>
      </c>
      <c r="AU81" s="14" t="s">
        <v>97</v>
      </c>
      <c r="BK81" s="111">
        <f>BK82</f>
        <v>0</v>
      </c>
    </row>
    <row r="82" spans="2:65" s="11" customFormat="1" ht="25.9" customHeight="1" x14ac:dyDescent="0.2">
      <c r="B82" s="112"/>
      <c r="D82" s="113" t="s">
        <v>67</v>
      </c>
      <c r="E82" s="114" t="s">
        <v>113</v>
      </c>
      <c r="F82" s="114" t="s">
        <v>114</v>
      </c>
      <c r="I82" s="115"/>
      <c r="J82" s="116">
        <f>BK82</f>
        <v>0</v>
      </c>
      <c r="L82" s="112"/>
      <c r="M82" s="117"/>
      <c r="P82" s="118">
        <f>P83</f>
        <v>0</v>
      </c>
      <c r="R82" s="118">
        <f>R83</f>
        <v>0</v>
      </c>
      <c r="T82" s="119">
        <f>T83</f>
        <v>0</v>
      </c>
      <c r="AR82" s="113" t="s">
        <v>76</v>
      </c>
      <c r="AT82" s="120" t="s">
        <v>67</v>
      </c>
      <c r="AU82" s="120" t="s">
        <v>68</v>
      </c>
      <c r="AY82" s="113" t="s">
        <v>115</v>
      </c>
      <c r="BK82" s="121">
        <f>BK83</f>
        <v>0</v>
      </c>
    </row>
    <row r="83" spans="2:65" s="11" customFormat="1" ht="22.9" customHeight="1" x14ac:dyDescent="0.2">
      <c r="B83" s="112"/>
      <c r="D83" s="113" t="s">
        <v>67</v>
      </c>
      <c r="E83" s="122" t="s">
        <v>116</v>
      </c>
      <c r="F83" s="122" t="s">
        <v>117</v>
      </c>
      <c r="I83" s="115"/>
      <c r="J83" s="123">
        <f>BK83</f>
        <v>0</v>
      </c>
      <c r="L83" s="112"/>
      <c r="M83" s="117"/>
      <c r="P83" s="118">
        <f>SUM(P84:P1436)</f>
        <v>0</v>
      </c>
      <c r="R83" s="118">
        <f>SUM(R84:R1436)</f>
        <v>0</v>
      </c>
      <c r="T83" s="119">
        <f>SUM(T84:T1436)</f>
        <v>0</v>
      </c>
      <c r="AR83" s="113" t="s">
        <v>76</v>
      </c>
      <c r="AT83" s="120" t="s">
        <v>67</v>
      </c>
      <c r="AU83" s="120" t="s">
        <v>76</v>
      </c>
      <c r="AY83" s="113" t="s">
        <v>115</v>
      </c>
      <c r="BK83" s="121">
        <f>SUM(BK84:BK1436)</f>
        <v>0</v>
      </c>
    </row>
    <row r="84" spans="2:65" s="1" customFormat="1" ht="33" customHeight="1" x14ac:dyDescent="0.2">
      <c r="B84" s="124"/>
      <c r="C84" s="125" t="s">
        <v>76</v>
      </c>
      <c r="D84" s="125" t="s">
        <v>118</v>
      </c>
      <c r="E84" s="126" t="s">
        <v>119</v>
      </c>
      <c r="F84" s="127" t="s">
        <v>120</v>
      </c>
      <c r="G84" s="128" t="s">
        <v>121</v>
      </c>
      <c r="H84" s="129">
        <v>15</v>
      </c>
      <c r="I84" s="130"/>
      <c r="J84" s="131">
        <f>ROUND(I84*H84,2)</f>
        <v>0</v>
      </c>
      <c r="K84" s="127" t="s">
        <v>122</v>
      </c>
      <c r="L84" s="29"/>
      <c r="M84" s="132" t="s">
        <v>3</v>
      </c>
      <c r="N84" s="133" t="s">
        <v>39</v>
      </c>
      <c r="P84" s="134">
        <f>O84*H84</f>
        <v>0</v>
      </c>
      <c r="Q84" s="134">
        <v>0</v>
      </c>
      <c r="R84" s="134">
        <f>Q84*H84</f>
        <v>0</v>
      </c>
      <c r="S84" s="134">
        <v>0</v>
      </c>
      <c r="T84" s="135">
        <f>S84*H84</f>
        <v>0</v>
      </c>
      <c r="AR84" s="136" t="s">
        <v>123</v>
      </c>
      <c r="AT84" s="136" t="s">
        <v>118</v>
      </c>
      <c r="AU84" s="136" t="s">
        <v>78</v>
      </c>
      <c r="AY84" s="14" t="s">
        <v>115</v>
      </c>
      <c r="BE84" s="137">
        <f>IF(N84="základní",J84,0)</f>
        <v>0</v>
      </c>
      <c r="BF84" s="137">
        <f>IF(N84="snížená",J84,0)</f>
        <v>0</v>
      </c>
      <c r="BG84" s="137">
        <f>IF(N84="zákl. přenesená",J84,0)</f>
        <v>0</v>
      </c>
      <c r="BH84" s="137">
        <f>IF(N84="sníž. přenesená",J84,0)</f>
        <v>0</v>
      </c>
      <c r="BI84" s="137">
        <f>IF(N84="nulová",J84,0)</f>
        <v>0</v>
      </c>
      <c r="BJ84" s="14" t="s">
        <v>76</v>
      </c>
      <c r="BK84" s="137">
        <f>ROUND(I84*H84,2)</f>
        <v>0</v>
      </c>
      <c r="BL84" s="14" t="s">
        <v>123</v>
      </c>
      <c r="BM84" s="136" t="s">
        <v>78</v>
      </c>
    </row>
    <row r="85" spans="2:65" s="1" customFormat="1" ht="19.5" x14ac:dyDescent="0.2">
      <c r="B85" s="29"/>
      <c r="D85" s="138" t="s">
        <v>124</v>
      </c>
      <c r="F85" s="139" t="s">
        <v>125</v>
      </c>
      <c r="I85" s="140"/>
      <c r="L85" s="29"/>
      <c r="M85" s="141"/>
      <c r="T85" s="50"/>
      <c r="AT85" s="14" t="s">
        <v>124</v>
      </c>
      <c r="AU85" s="14" t="s">
        <v>78</v>
      </c>
    </row>
    <row r="86" spans="2:65" s="1" customFormat="1" ht="33" customHeight="1" x14ac:dyDescent="0.2">
      <c r="B86" s="124"/>
      <c r="C86" s="125" t="s">
        <v>78</v>
      </c>
      <c r="D86" s="125" t="s">
        <v>118</v>
      </c>
      <c r="E86" s="126" t="s">
        <v>126</v>
      </c>
      <c r="F86" s="127" t="s">
        <v>127</v>
      </c>
      <c r="G86" s="128" t="s">
        <v>128</v>
      </c>
      <c r="H86" s="129">
        <v>500</v>
      </c>
      <c r="I86" s="130"/>
      <c r="J86" s="131">
        <f>ROUND(I86*H86,2)</f>
        <v>0</v>
      </c>
      <c r="K86" s="127" t="s">
        <v>122</v>
      </c>
      <c r="L86" s="29"/>
      <c r="M86" s="132" t="s">
        <v>3</v>
      </c>
      <c r="N86" s="133" t="s">
        <v>39</v>
      </c>
      <c r="P86" s="134">
        <f>O86*H86</f>
        <v>0</v>
      </c>
      <c r="Q86" s="134">
        <v>0</v>
      </c>
      <c r="R86" s="134">
        <f>Q86*H86</f>
        <v>0</v>
      </c>
      <c r="S86" s="134">
        <v>0</v>
      </c>
      <c r="T86" s="135">
        <f>S86*H86</f>
        <v>0</v>
      </c>
      <c r="AR86" s="136" t="s">
        <v>123</v>
      </c>
      <c r="AT86" s="136" t="s">
        <v>118</v>
      </c>
      <c r="AU86" s="136" t="s">
        <v>78</v>
      </c>
      <c r="AY86" s="14" t="s">
        <v>115</v>
      </c>
      <c r="BE86" s="137">
        <f>IF(N86="základní",J86,0)</f>
        <v>0</v>
      </c>
      <c r="BF86" s="137">
        <f>IF(N86="snížená",J86,0)</f>
        <v>0</v>
      </c>
      <c r="BG86" s="137">
        <f>IF(N86="zákl. přenesená",J86,0)</f>
        <v>0</v>
      </c>
      <c r="BH86" s="137">
        <f>IF(N86="sníž. přenesená",J86,0)</f>
        <v>0</v>
      </c>
      <c r="BI86" s="137">
        <f>IF(N86="nulová",J86,0)</f>
        <v>0</v>
      </c>
      <c r="BJ86" s="14" t="s">
        <v>76</v>
      </c>
      <c r="BK86" s="137">
        <f>ROUND(I86*H86,2)</f>
        <v>0</v>
      </c>
      <c r="BL86" s="14" t="s">
        <v>123</v>
      </c>
      <c r="BM86" s="136" t="s">
        <v>123</v>
      </c>
    </row>
    <row r="87" spans="2:65" s="1" customFormat="1" ht="19.5" x14ac:dyDescent="0.2">
      <c r="B87" s="29"/>
      <c r="D87" s="138" t="s">
        <v>124</v>
      </c>
      <c r="F87" s="139" t="s">
        <v>125</v>
      </c>
      <c r="I87" s="140"/>
      <c r="L87" s="29"/>
      <c r="M87" s="141"/>
      <c r="T87" s="50"/>
      <c r="AT87" s="14" t="s">
        <v>124</v>
      </c>
      <c r="AU87" s="14" t="s">
        <v>78</v>
      </c>
    </row>
    <row r="88" spans="2:65" s="1" customFormat="1" ht="76.349999999999994" customHeight="1" x14ac:dyDescent="0.2">
      <c r="B88" s="124"/>
      <c r="C88" s="125" t="s">
        <v>129</v>
      </c>
      <c r="D88" s="125" t="s">
        <v>118</v>
      </c>
      <c r="E88" s="126" t="s">
        <v>130</v>
      </c>
      <c r="F88" s="127" t="s">
        <v>131</v>
      </c>
      <c r="G88" s="128" t="s">
        <v>132</v>
      </c>
      <c r="H88" s="129">
        <v>200</v>
      </c>
      <c r="I88" s="130"/>
      <c r="J88" s="131">
        <f>ROUND(I88*H88,2)</f>
        <v>0</v>
      </c>
      <c r="K88" s="127" t="s">
        <v>122</v>
      </c>
      <c r="L88" s="29"/>
      <c r="M88" s="132" t="s">
        <v>3</v>
      </c>
      <c r="N88" s="133" t="s">
        <v>39</v>
      </c>
      <c r="P88" s="134">
        <f>O88*H88</f>
        <v>0</v>
      </c>
      <c r="Q88" s="134">
        <v>0</v>
      </c>
      <c r="R88" s="134">
        <f>Q88*H88</f>
        <v>0</v>
      </c>
      <c r="S88" s="134">
        <v>0</v>
      </c>
      <c r="T88" s="135">
        <f>S88*H88</f>
        <v>0</v>
      </c>
      <c r="AR88" s="136" t="s">
        <v>123</v>
      </c>
      <c r="AT88" s="136" t="s">
        <v>118</v>
      </c>
      <c r="AU88" s="136" t="s">
        <v>78</v>
      </c>
      <c r="AY88" s="14" t="s">
        <v>115</v>
      </c>
      <c r="BE88" s="137">
        <f>IF(N88="základní",J88,0)</f>
        <v>0</v>
      </c>
      <c r="BF88" s="137">
        <f>IF(N88="snížená",J88,0)</f>
        <v>0</v>
      </c>
      <c r="BG88" s="137">
        <f>IF(N88="zákl. přenesená",J88,0)</f>
        <v>0</v>
      </c>
      <c r="BH88" s="137">
        <f>IF(N88="sníž. přenesená",J88,0)</f>
        <v>0</v>
      </c>
      <c r="BI88" s="137">
        <f>IF(N88="nulová",J88,0)</f>
        <v>0</v>
      </c>
      <c r="BJ88" s="14" t="s">
        <v>76</v>
      </c>
      <c r="BK88" s="137">
        <f>ROUND(I88*H88,2)</f>
        <v>0</v>
      </c>
      <c r="BL88" s="14" t="s">
        <v>123</v>
      </c>
      <c r="BM88" s="136" t="s">
        <v>133</v>
      </c>
    </row>
    <row r="89" spans="2:65" s="1" customFormat="1" ht="48.75" x14ac:dyDescent="0.2">
      <c r="B89" s="29"/>
      <c r="D89" s="138" t="s">
        <v>124</v>
      </c>
      <c r="F89" s="139" t="s">
        <v>134</v>
      </c>
      <c r="I89" s="140"/>
      <c r="L89" s="29"/>
      <c r="M89" s="141"/>
      <c r="T89" s="50"/>
      <c r="AT89" s="14" t="s">
        <v>124</v>
      </c>
      <c r="AU89" s="14" t="s">
        <v>78</v>
      </c>
    </row>
    <row r="90" spans="2:65" s="1" customFormat="1" ht="33" customHeight="1" x14ac:dyDescent="0.2">
      <c r="B90" s="124"/>
      <c r="C90" s="125" t="s">
        <v>123</v>
      </c>
      <c r="D90" s="125" t="s">
        <v>118</v>
      </c>
      <c r="E90" s="126" t="s">
        <v>135</v>
      </c>
      <c r="F90" s="127" t="s">
        <v>136</v>
      </c>
      <c r="G90" s="128" t="s">
        <v>132</v>
      </c>
      <c r="H90" s="129">
        <v>200</v>
      </c>
      <c r="I90" s="130"/>
      <c r="J90" s="131">
        <f>ROUND(I90*H90,2)</f>
        <v>0</v>
      </c>
      <c r="K90" s="127" t="s">
        <v>122</v>
      </c>
      <c r="L90" s="29"/>
      <c r="M90" s="132" t="s">
        <v>3</v>
      </c>
      <c r="N90" s="133" t="s">
        <v>39</v>
      </c>
      <c r="P90" s="134">
        <f>O90*H90</f>
        <v>0</v>
      </c>
      <c r="Q90" s="134">
        <v>0</v>
      </c>
      <c r="R90" s="134">
        <f>Q90*H90</f>
        <v>0</v>
      </c>
      <c r="S90" s="134">
        <v>0</v>
      </c>
      <c r="T90" s="135">
        <f>S90*H90</f>
        <v>0</v>
      </c>
      <c r="AR90" s="136" t="s">
        <v>123</v>
      </c>
      <c r="AT90" s="136" t="s">
        <v>118</v>
      </c>
      <c r="AU90" s="136" t="s">
        <v>78</v>
      </c>
      <c r="AY90" s="14" t="s">
        <v>115</v>
      </c>
      <c r="BE90" s="137">
        <f>IF(N90="základní",J90,0)</f>
        <v>0</v>
      </c>
      <c r="BF90" s="137">
        <f>IF(N90="snížená",J90,0)</f>
        <v>0</v>
      </c>
      <c r="BG90" s="137">
        <f>IF(N90="zákl. přenesená",J90,0)</f>
        <v>0</v>
      </c>
      <c r="BH90" s="137">
        <f>IF(N90="sníž. přenesená",J90,0)</f>
        <v>0</v>
      </c>
      <c r="BI90" s="137">
        <f>IF(N90="nulová",J90,0)</f>
        <v>0</v>
      </c>
      <c r="BJ90" s="14" t="s">
        <v>76</v>
      </c>
      <c r="BK90" s="137">
        <f>ROUND(I90*H90,2)</f>
        <v>0</v>
      </c>
      <c r="BL90" s="14" t="s">
        <v>123</v>
      </c>
      <c r="BM90" s="136" t="s">
        <v>137</v>
      </c>
    </row>
    <row r="91" spans="2:65" s="1" customFormat="1" ht="29.25" x14ac:dyDescent="0.2">
      <c r="B91" s="29"/>
      <c r="D91" s="138" t="s">
        <v>124</v>
      </c>
      <c r="F91" s="139" t="s">
        <v>138</v>
      </c>
      <c r="I91" s="140"/>
      <c r="L91" s="29"/>
      <c r="M91" s="141"/>
      <c r="T91" s="50"/>
      <c r="AT91" s="14" t="s">
        <v>124</v>
      </c>
      <c r="AU91" s="14" t="s">
        <v>78</v>
      </c>
    </row>
    <row r="92" spans="2:65" s="1" customFormat="1" ht="33" customHeight="1" x14ac:dyDescent="0.2">
      <c r="B92" s="124"/>
      <c r="C92" s="125" t="s">
        <v>116</v>
      </c>
      <c r="D92" s="125" t="s">
        <v>118</v>
      </c>
      <c r="E92" s="126" t="s">
        <v>139</v>
      </c>
      <c r="F92" s="127" t="s">
        <v>140</v>
      </c>
      <c r="G92" s="128" t="s">
        <v>132</v>
      </c>
      <c r="H92" s="129">
        <v>200</v>
      </c>
      <c r="I92" s="130"/>
      <c r="J92" s="131">
        <f>ROUND(I92*H92,2)</f>
        <v>0</v>
      </c>
      <c r="K92" s="127" t="s">
        <v>122</v>
      </c>
      <c r="L92" s="29"/>
      <c r="M92" s="132" t="s">
        <v>3</v>
      </c>
      <c r="N92" s="133" t="s">
        <v>39</v>
      </c>
      <c r="P92" s="134">
        <f>O92*H92</f>
        <v>0</v>
      </c>
      <c r="Q92" s="134">
        <v>0</v>
      </c>
      <c r="R92" s="134">
        <f>Q92*H92</f>
        <v>0</v>
      </c>
      <c r="S92" s="134">
        <v>0</v>
      </c>
      <c r="T92" s="135">
        <f>S92*H92</f>
        <v>0</v>
      </c>
      <c r="AR92" s="136" t="s">
        <v>123</v>
      </c>
      <c r="AT92" s="136" t="s">
        <v>118</v>
      </c>
      <c r="AU92" s="136" t="s">
        <v>78</v>
      </c>
      <c r="AY92" s="14" t="s">
        <v>115</v>
      </c>
      <c r="BE92" s="137">
        <f>IF(N92="základní",J92,0)</f>
        <v>0</v>
      </c>
      <c r="BF92" s="137">
        <f>IF(N92="snížená",J92,0)</f>
        <v>0</v>
      </c>
      <c r="BG92" s="137">
        <f>IF(N92="zákl. přenesená",J92,0)</f>
        <v>0</v>
      </c>
      <c r="BH92" s="137">
        <f>IF(N92="sníž. přenesená",J92,0)</f>
        <v>0</v>
      </c>
      <c r="BI92" s="137">
        <f>IF(N92="nulová",J92,0)</f>
        <v>0</v>
      </c>
      <c r="BJ92" s="14" t="s">
        <v>76</v>
      </c>
      <c r="BK92" s="137">
        <f>ROUND(I92*H92,2)</f>
        <v>0</v>
      </c>
      <c r="BL92" s="14" t="s">
        <v>123</v>
      </c>
      <c r="BM92" s="136" t="s">
        <v>141</v>
      </c>
    </row>
    <row r="93" spans="2:65" s="1" customFormat="1" ht="29.25" x14ac:dyDescent="0.2">
      <c r="B93" s="29"/>
      <c r="D93" s="138" t="s">
        <v>124</v>
      </c>
      <c r="F93" s="139" t="s">
        <v>138</v>
      </c>
      <c r="I93" s="140"/>
      <c r="L93" s="29"/>
      <c r="M93" s="141"/>
      <c r="T93" s="50"/>
      <c r="AT93" s="14" t="s">
        <v>124</v>
      </c>
      <c r="AU93" s="14" t="s">
        <v>78</v>
      </c>
    </row>
    <row r="94" spans="2:65" s="1" customFormat="1" ht="33" customHeight="1" x14ac:dyDescent="0.2">
      <c r="B94" s="124"/>
      <c r="C94" s="125" t="s">
        <v>133</v>
      </c>
      <c r="D94" s="125" t="s">
        <v>118</v>
      </c>
      <c r="E94" s="126" t="s">
        <v>142</v>
      </c>
      <c r="F94" s="127" t="s">
        <v>143</v>
      </c>
      <c r="G94" s="128" t="s">
        <v>132</v>
      </c>
      <c r="H94" s="129">
        <v>200</v>
      </c>
      <c r="I94" s="130"/>
      <c r="J94" s="131">
        <f>ROUND(I94*H94,2)</f>
        <v>0</v>
      </c>
      <c r="K94" s="127" t="s">
        <v>122</v>
      </c>
      <c r="L94" s="29"/>
      <c r="M94" s="132" t="s">
        <v>3</v>
      </c>
      <c r="N94" s="133" t="s">
        <v>39</v>
      </c>
      <c r="P94" s="134">
        <f>O94*H94</f>
        <v>0</v>
      </c>
      <c r="Q94" s="134">
        <v>0</v>
      </c>
      <c r="R94" s="134">
        <f>Q94*H94</f>
        <v>0</v>
      </c>
      <c r="S94" s="134">
        <v>0</v>
      </c>
      <c r="T94" s="135">
        <f>S94*H94</f>
        <v>0</v>
      </c>
      <c r="AR94" s="136" t="s">
        <v>123</v>
      </c>
      <c r="AT94" s="136" t="s">
        <v>118</v>
      </c>
      <c r="AU94" s="136" t="s">
        <v>78</v>
      </c>
      <c r="AY94" s="14" t="s">
        <v>115</v>
      </c>
      <c r="BE94" s="137">
        <f>IF(N94="základní",J94,0)</f>
        <v>0</v>
      </c>
      <c r="BF94" s="137">
        <f>IF(N94="snížená",J94,0)</f>
        <v>0</v>
      </c>
      <c r="BG94" s="137">
        <f>IF(N94="zákl. přenesená",J94,0)</f>
        <v>0</v>
      </c>
      <c r="BH94" s="137">
        <f>IF(N94="sníž. přenesená",J94,0)</f>
        <v>0</v>
      </c>
      <c r="BI94" s="137">
        <f>IF(N94="nulová",J94,0)</f>
        <v>0</v>
      </c>
      <c r="BJ94" s="14" t="s">
        <v>76</v>
      </c>
      <c r="BK94" s="137">
        <f>ROUND(I94*H94,2)</f>
        <v>0</v>
      </c>
      <c r="BL94" s="14" t="s">
        <v>123</v>
      </c>
      <c r="BM94" s="136" t="s">
        <v>9</v>
      </c>
    </row>
    <row r="95" spans="2:65" s="1" customFormat="1" ht="29.25" x14ac:dyDescent="0.2">
      <c r="B95" s="29"/>
      <c r="D95" s="138" t="s">
        <v>124</v>
      </c>
      <c r="F95" s="139" t="s">
        <v>138</v>
      </c>
      <c r="I95" s="140"/>
      <c r="L95" s="29"/>
      <c r="M95" s="141"/>
      <c r="T95" s="50"/>
      <c r="AT95" s="14" t="s">
        <v>124</v>
      </c>
      <c r="AU95" s="14" t="s">
        <v>78</v>
      </c>
    </row>
    <row r="96" spans="2:65" s="1" customFormat="1" ht="37.9" customHeight="1" x14ac:dyDescent="0.2">
      <c r="B96" s="124"/>
      <c r="C96" s="125" t="s">
        <v>144</v>
      </c>
      <c r="D96" s="125" t="s">
        <v>118</v>
      </c>
      <c r="E96" s="126" t="s">
        <v>145</v>
      </c>
      <c r="F96" s="127" t="s">
        <v>146</v>
      </c>
      <c r="G96" s="128" t="s">
        <v>147</v>
      </c>
      <c r="H96" s="129">
        <v>5000</v>
      </c>
      <c r="I96" s="130"/>
      <c r="J96" s="131">
        <f>ROUND(I96*H96,2)</f>
        <v>0</v>
      </c>
      <c r="K96" s="127" t="s">
        <v>122</v>
      </c>
      <c r="L96" s="29"/>
      <c r="M96" s="132" t="s">
        <v>3</v>
      </c>
      <c r="N96" s="133" t="s">
        <v>39</v>
      </c>
      <c r="P96" s="134">
        <f>O96*H96</f>
        <v>0</v>
      </c>
      <c r="Q96" s="134">
        <v>0</v>
      </c>
      <c r="R96" s="134">
        <f>Q96*H96</f>
        <v>0</v>
      </c>
      <c r="S96" s="134">
        <v>0</v>
      </c>
      <c r="T96" s="135">
        <f>S96*H96</f>
        <v>0</v>
      </c>
      <c r="AR96" s="136" t="s">
        <v>123</v>
      </c>
      <c r="AT96" s="136" t="s">
        <v>118</v>
      </c>
      <c r="AU96" s="136" t="s">
        <v>78</v>
      </c>
      <c r="AY96" s="14" t="s">
        <v>115</v>
      </c>
      <c r="BE96" s="137">
        <f>IF(N96="základní",J96,0)</f>
        <v>0</v>
      </c>
      <c r="BF96" s="137">
        <f>IF(N96="snížená",J96,0)</f>
        <v>0</v>
      </c>
      <c r="BG96" s="137">
        <f>IF(N96="zákl. přenesená",J96,0)</f>
        <v>0</v>
      </c>
      <c r="BH96" s="137">
        <f>IF(N96="sníž. přenesená",J96,0)</f>
        <v>0</v>
      </c>
      <c r="BI96" s="137">
        <f>IF(N96="nulová",J96,0)</f>
        <v>0</v>
      </c>
      <c r="BJ96" s="14" t="s">
        <v>76</v>
      </c>
      <c r="BK96" s="137">
        <f>ROUND(I96*H96,2)</f>
        <v>0</v>
      </c>
      <c r="BL96" s="14" t="s">
        <v>123</v>
      </c>
      <c r="BM96" s="136" t="s">
        <v>148</v>
      </c>
    </row>
    <row r="97" spans="2:65" s="1" customFormat="1" ht="29.25" x14ac:dyDescent="0.2">
      <c r="B97" s="29"/>
      <c r="D97" s="138" t="s">
        <v>124</v>
      </c>
      <c r="F97" s="139" t="s">
        <v>149</v>
      </c>
      <c r="I97" s="140"/>
      <c r="L97" s="29"/>
      <c r="M97" s="141"/>
      <c r="T97" s="50"/>
      <c r="AT97" s="14" t="s">
        <v>124</v>
      </c>
      <c r="AU97" s="14" t="s">
        <v>78</v>
      </c>
    </row>
    <row r="98" spans="2:65" s="1" customFormat="1" ht="37.9" customHeight="1" x14ac:dyDescent="0.2">
      <c r="B98" s="124"/>
      <c r="C98" s="125" t="s">
        <v>137</v>
      </c>
      <c r="D98" s="125" t="s">
        <v>118</v>
      </c>
      <c r="E98" s="126" t="s">
        <v>150</v>
      </c>
      <c r="F98" s="127" t="s">
        <v>151</v>
      </c>
      <c r="G98" s="128" t="s">
        <v>147</v>
      </c>
      <c r="H98" s="129">
        <v>5000</v>
      </c>
      <c r="I98" s="130"/>
      <c r="J98" s="131">
        <f>ROUND(I98*H98,2)</f>
        <v>0</v>
      </c>
      <c r="K98" s="127" t="s">
        <v>122</v>
      </c>
      <c r="L98" s="29"/>
      <c r="M98" s="132" t="s">
        <v>3</v>
      </c>
      <c r="N98" s="133" t="s">
        <v>39</v>
      </c>
      <c r="P98" s="134">
        <f>O98*H98</f>
        <v>0</v>
      </c>
      <c r="Q98" s="134">
        <v>0</v>
      </c>
      <c r="R98" s="134">
        <f>Q98*H98</f>
        <v>0</v>
      </c>
      <c r="S98" s="134">
        <v>0</v>
      </c>
      <c r="T98" s="135">
        <f>S98*H98</f>
        <v>0</v>
      </c>
      <c r="AR98" s="136" t="s">
        <v>123</v>
      </c>
      <c r="AT98" s="136" t="s">
        <v>118</v>
      </c>
      <c r="AU98" s="136" t="s">
        <v>78</v>
      </c>
      <c r="AY98" s="14" t="s">
        <v>115</v>
      </c>
      <c r="BE98" s="137">
        <f>IF(N98="základní",J98,0)</f>
        <v>0</v>
      </c>
      <c r="BF98" s="137">
        <f>IF(N98="snížená",J98,0)</f>
        <v>0</v>
      </c>
      <c r="BG98" s="137">
        <f>IF(N98="zákl. přenesená",J98,0)</f>
        <v>0</v>
      </c>
      <c r="BH98" s="137">
        <f>IF(N98="sníž. přenesená",J98,0)</f>
        <v>0</v>
      </c>
      <c r="BI98" s="137">
        <f>IF(N98="nulová",J98,0)</f>
        <v>0</v>
      </c>
      <c r="BJ98" s="14" t="s">
        <v>76</v>
      </c>
      <c r="BK98" s="137">
        <f>ROUND(I98*H98,2)</f>
        <v>0</v>
      </c>
      <c r="BL98" s="14" t="s">
        <v>123</v>
      </c>
      <c r="BM98" s="136" t="s">
        <v>152</v>
      </c>
    </row>
    <row r="99" spans="2:65" s="1" customFormat="1" ht="29.25" x14ac:dyDescent="0.2">
      <c r="B99" s="29"/>
      <c r="D99" s="138" t="s">
        <v>124</v>
      </c>
      <c r="F99" s="139" t="s">
        <v>149</v>
      </c>
      <c r="I99" s="140"/>
      <c r="L99" s="29"/>
      <c r="M99" s="141"/>
      <c r="T99" s="50"/>
      <c r="AT99" s="14" t="s">
        <v>124</v>
      </c>
      <c r="AU99" s="14" t="s">
        <v>78</v>
      </c>
    </row>
    <row r="100" spans="2:65" s="1" customFormat="1" ht="44.25" customHeight="1" x14ac:dyDescent="0.2">
      <c r="B100" s="124"/>
      <c r="C100" s="125" t="s">
        <v>153</v>
      </c>
      <c r="D100" s="125" t="s">
        <v>118</v>
      </c>
      <c r="E100" s="126" t="s">
        <v>154</v>
      </c>
      <c r="F100" s="127" t="s">
        <v>155</v>
      </c>
      <c r="G100" s="128" t="s">
        <v>156</v>
      </c>
      <c r="H100" s="129">
        <v>10</v>
      </c>
      <c r="I100" s="130"/>
      <c r="J100" s="131">
        <f>ROUND(I100*H100,2)</f>
        <v>0</v>
      </c>
      <c r="K100" s="127" t="s">
        <v>122</v>
      </c>
      <c r="L100" s="29"/>
      <c r="M100" s="132" t="s">
        <v>3</v>
      </c>
      <c r="N100" s="133" t="s">
        <v>39</v>
      </c>
      <c r="P100" s="134">
        <f>O100*H100</f>
        <v>0</v>
      </c>
      <c r="Q100" s="134">
        <v>0</v>
      </c>
      <c r="R100" s="134">
        <f>Q100*H100</f>
        <v>0</v>
      </c>
      <c r="S100" s="134">
        <v>0</v>
      </c>
      <c r="T100" s="135">
        <f>S100*H100</f>
        <v>0</v>
      </c>
      <c r="AR100" s="136" t="s">
        <v>123</v>
      </c>
      <c r="AT100" s="136" t="s">
        <v>118</v>
      </c>
      <c r="AU100" s="136" t="s">
        <v>78</v>
      </c>
      <c r="AY100" s="14" t="s">
        <v>115</v>
      </c>
      <c r="BE100" s="137">
        <f>IF(N100="základní",J100,0)</f>
        <v>0</v>
      </c>
      <c r="BF100" s="137">
        <f>IF(N100="snížená",J100,0)</f>
        <v>0</v>
      </c>
      <c r="BG100" s="137">
        <f>IF(N100="zákl. přenesená",J100,0)</f>
        <v>0</v>
      </c>
      <c r="BH100" s="137">
        <f>IF(N100="sníž. přenesená",J100,0)</f>
        <v>0</v>
      </c>
      <c r="BI100" s="137">
        <f>IF(N100="nulová",J100,0)</f>
        <v>0</v>
      </c>
      <c r="BJ100" s="14" t="s">
        <v>76</v>
      </c>
      <c r="BK100" s="137">
        <f>ROUND(I100*H100,2)</f>
        <v>0</v>
      </c>
      <c r="BL100" s="14" t="s">
        <v>123</v>
      </c>
      <c r="BM100" s="136" t="s">
        <v>157</v>
      </c>
    </row>
    <row r="101" spans="2:65" s="1" customFormat="1" ht="29.25" x14ac:dyDescent="0.2">
      <c r="B101" s="29"/>
      <c r="D101" s="138" t="s">
        <v>124</v>
      </c>
      <c r="F101" s="139" t="s">
        <v>149</v>
      </c>
      <c r="I101" s="140"/>
      <c r="L101" s="29"/>
      <c r="M101" s="141"/>
      <c r="T101" s="50"/>
      <c r="AT101" s="14" t="s">
        <v>124</v>
      </c>
      <c r="AU101" s="14" t="s">
        <v>78</v>
      </c>
    </row>
    <row r="102" spans="2:65" s="1" customFormat="1" ht="44.25" customHeight="1" x14ac:dyDescent="0.2">
      <c r="B102" s="124"/>
      <c r="C102" s="125" t="s">
        <v>141</v>
      </c>
      <c r="D102" s="125" t="s">
        <v>118</v>
      </c>
      <c r="E102" s="126" t="s">
        <v>158</v>
      </c>
      <c r="F102" s="127" t="s">
        <v>159</v>
      </c>
      <c r="G102" s="128" t="s">
        <v>156</v>
      </c>
      <c r="H102" s="129">
        <v>10</v>
      </c>
      <c r="I102" s="130"/>
      <c r="J102" s="131">
        <f>ROUND(I102*H102,2)</f>
        <v>0</v>
      </c>
      <c r="K102" s="127" t="s">
        <v>122</v>
      </c>
      <c r="L102" s="29"/>
      <c r="M102" s="132" t="s">
        <v>3</v>
      </c>
      <c r="N102" s="133" t="s">
        <v>39</v>
      </c>
      <c r="P102" s="134">
        <f>O102*H102</f>
        <v>0</v>
      </c>
      <c r="Q102" s="134">
        <v>0</v>
      </c>
      <c r="R102" s="134">
        <f>Q102*H102</f>
        <v>0</v>
      </c>
      <c r="S102" s="134">
        <v>0</v>
      </c>
      <c r="T102" s="135">
        <f>S102*H102</f>
        <v>0</v>
      </c>
      <c r="AR102" s="136" t="s">
        <v>123</v>
      </c>
      <c r="AT102" s="136" t="s">
        <v>118</v>
      </c>
      <c r="AU102" s="136" t="s">
        <v>78</v>
      </c>
      <c r="AY102" s="14" t="s">
        <v>115</v>
      </c>
      <c r="BE102" s="137">
        <f>IF(N102="základní",J102,0)</f>
        <v>0</v>
      </c>
      <c r="BF102" s="137">
        <f>IF(N102="snížená",J102,0)</f>
        <v>0</v>
      </c>
      <c r="BG102" s="137">
        <f>IF(N102="zákl. přenesená",J102,0)</f>
        <v>0</v>
      </c>
      <c r="BH102" s="137">
        <f>IF(N102="sníž. přenesená",J102,0)</f>
        <v>0</v>
      </c>
      <c r="BI102" s="137">
        <f>IF(N102="nulová",J102,0)</f>
        <v>0</v>
      </c>
      <c r="BJ102" s="14" t="s">
        <v>76</v>
      </c>
      <c r="BK102" s="137">
        <f>ROUND(I102*H102,2)</f>
        <v>0</v>
      </c>
      <c r="BL102" s="14" t="s">
        <v>123</v>
      </c>
      <c r="BM102" s="136" t="s">
        <v>160</v>
      </c>
    </row>
    <row r="103" spans="2:65" s="1" customFormat="1" ht="29.25" x14ac:dyDescent="0.2">
      <c r="B103" s="29"/>
      <c r="D103" s="138" t="s">
        <v>124</v>
      </c>
      <c r="F103" s="139" t="s">
        <v>149</v>
      </c>
      <c r="I103" s="140"/>
      <c r="L103" s="29"/>
      <c r="M103" s="141"/>
      <c r="T103" s="50"/>
      <c r="AT103" s="14" t="s">
        <v>124</v>
      </c>
      <c r="AU103" s="14" t="s">
        <v>78</v>
      </c>
    </row>
    <row r="104" spans="2:65" s="1" customFormat="1" ht="37.9" customHeight="1" x14ac:dyDescent="0.2">
      <c r="B104" s="124"/>
      <c r="C104" s="125" t="s">
        <v>161</v>
      </c>
      <c r="D104" s="125" t="s">
        <v>118</v>
      </c>
      <c r="E104" s="126" t="s">
        <v>162</v>
      </c>
      <c r="F104" s="127" t="s">
        <v>163</v>
      </c>
      <c r="G104" s="128" t="s">
        <v>147</v>
      </c>
      <c r="H104" s="129">
        <v>10000</v>
      </c>
      <c r="I104" s="130"/>
      <c r="J104" s="131">
        <f>ROUND(I104*H104,2)</f>
        <v>0</v>
      </c>
      <c r="K104" s="127" t="s">
        <v>122</v>
      </c>
      <c r="L104" s="29"/>
      <c r="M104" s="132" t="s">
        <v>3</v>
      </c>
      <c r="N104" s="133" t="s">
        <v>39</v>
      </c>
      <c r="P104" s="134">
        <f>O104*H104</f>
        <v>0</v>
      </c>
      <c r="Q104" s="134">
        <v>0</v>
      </c>
      <c r="R104" s="134">
        <f>Q104*H104</f>
        <v>0</v>
      </c>
      <c r="S104" s="134">
        <v>0</v>
      </c>
      <c r="T104" s="135">
        <f>S104*H104</f>
        <v>0</v>
      </c>
      <c r="AR104" s="136" t="s">
        <v>123</v>
      </c>
      <c r="AT104" s="136" t="s">
        <v>118</v>
      </c>
      <c r="AU104" s="136" t="s">
        <v>78</v>
      </c>
      <c r="AY104" s="14" t="s">
        <v>115</v>
      </c>
      <c r="BE104" s="137">
        <f>IF(N104="základní",J104,0)</f>
        <v>0</v>
      </c>
      <c r="BF104" s="137">
        <f>IF(N104="snížená",J104,0)</f>
        <v>0</v>
      </c>
      <c r="BG104" s="137">
        <f>IF(N104="zákl. přenesená",J104,0)</f>
        <v>0</v>
      </c>
      <c r="BH104" s="137">
        <f>IF(N104="sníž. přenesená",J104,0)</f>
        <v>0</v>
      </c>
      <c r="BI104" s="137">
        <f>IF(N104="nulová",J104,0)</f>
        <v>0</v>
      </c>
      <c r="BJ104" s="14" t="s">
        <v>76</v>
      </c>
      <c r="BK104" s="137">
        <f>ROUND(I104*H104,2)</f>
        <v>0</v>
      </c>
      <c r="BL104" s="14" t="s">
        <v>123</v>
      </c>
      <c r="BM104" s="136" t="s">
        <v>164</v>
      </c>
    </row>
    <row r="105" spans="2:65" s="1" customFormat="1" ht="29.25" x14ac:dyDescent="0.2">
      <c r="B105" s="29"/>
      <c r="D105" s="138" t="s">
        <v>124</v>
      </c>
      <c r="F105" s="139" t="s">
        <v>165</v>
      </c>
      <c r="I105" s="140"/>
      <c r="L105" s="29"/>
      <c r="M105" s="141"/>
      <c r="T105" s="50"/>
      <c r="AT105" s="14" t="s">
        <v>124</v>
      </c>
      <c r="AU105" s="14" t="s">
        <v>78</v>
      </c>
    </row>
    <row r="106" spans="2:65" s="1" customFormat="1" ht="55.5" customHeight="1" x14ac:dyDescent="0.2">
      <c r="B106" s="124"/>
      <c r="C106" s="125" t="s">
        <v>9</v>
      </c>
      <c r="D106" s="125" t="s">
        <v>118</v>
      </c>
      <c r="E106" s="126" t="s">
        <v>166</v>
      </c>
      <c r="F106" s="127" t="s">
        <v>167</v>
      </c>
      <c r="G106" s="128" t="s">
        <v>132</v>
      </c>
      <c r="H106" s="129">
        <v>100</v>
      </c>
      <c r="I106" s="130"/>
      <c r="J106" s="131">
        <f>ROUND(I106*H106,2)</f>
        <v>0</v>
      </c>
      <c r="K106" s="127" t="s">
        <v>122</v>
      </c>
      <c r="L106" s="29"/>
      <c r="M106" s="132" t="s">
        <v>3</v>
      </c>
      <c r="N106" s="133" t="s">
        <v>39</v>
      </c>
      <c r="P106" s="134">
        <f>O106*H106</f>
        <v>0</v>
      </c>
      <c r="Q106" s="134">
        <v>0</v>
      </c>
      <c r="R106" s="134">
        <f>Q106*H106</f>
        <v>0</v>
      </c>
      <c r="S106" s="134">
        <v>0</v>
      </c>
      <c r="T106" s="135">
        <f>S106*H106</f>
        <v>0</v>
      </c>
      <c r="AR106" s="136" t="s">
        <v>123</v>
      </c>
      <c r="AT106" s="136" t="s">
        <v>118</v>
      </c>
      <c r="AU106" s="136" t="s">
        <v>78</v>
      </c>
      <c r="AY106" s="14" t="s">
        <v>115</v>
      </c>
      <c r="BE106" s="137">
        <f>IF(N106="základní",J106,0)</f>
        <v>0</v>
      </c>
      <c r="BF106" s="137">
        <f>IF(N106="snížená",J106,0)</f>
        <v>0</v>
      </c>
      <c r="BG106" s="137">
        <f>IF(N106="zákl. přenesená",J106,0)</f>
        <v>0</v>
      </c>
      <c r="BH106" s="137">
        <f>IF(N106="sníž. přenesená",J106,0)</f>
        <v>0</v>
      </c>
      <c r="BI106" s="137">
        <f>IF(N106="nulová",J106,0)</f>
        <v>0</v>
      </c>
      <c r="BJ106" s="14" t="s">
        <v>76</v>
      </c>
      <c r="BK106" s="137">
        <f>ROUND(I106*H106,2)</f>
        <v>0</v>
      </c>
      <c r="BL106" s="14" t="s">
        <v>123</v>
      </c>
      <c r="BM106" s="136" t="s">
        <v>168</v>
      </c>
    </row>
    <row r="107" spans="2:65" s="1" customFormat="1" ht="48.75" x14ac:dyDescent="0.2">
      <c r="B107" s="29"/>
      <c r="D107" s="138" t="s">
        <v>124</v>
      </c>
      <c r="F107" s="139" t="s">
        <v>169</v>
      </c>
      <c r="I107" s="140"/>
      <c r="L107" s="29"/>
      <c r="M107" s="141"/>
      <c r="T107" s="50"/>
      <c r="AT107" s="14" t="s">
        <v>124</v>
      </c>
      <c r="AU107" s="14" t="s">
        <v>78</v>
      </c>
    </row>
    <row r="108" spans="2:65" s="1" customFormat="1" ht="55.5" customHeight="1" x14ac:dyDescent="0.2">
      <c r="B108" s="124"/>
      <c r="C108" s="125" t="s">
        <v>170</v>
      </c>
      <c r="D108" s="125" t="s">
        <v>118</v>
      </c>
      <c r="E108" s="126" t="s">
        <v>171</v>
      </c>
      <c r="F108" s="127" t="s">
        <v>172</v>
      </c>
      <c r="G108" s="128" t="s">
        <v>132</v>
      </c>
      <c r="H108" s="129">
        <v>100</v>
      </c>
      <c r="I108" s="130"/>
      <c r="J108" s="131">
        <f>ROUND(I108*H108,2)</f>
        <v>0</v>
      </c>
      <c r="K108" s="127" t="s">
        <v>122</v>
      </c>
      <c r="L108" s="29"/>
      <c r="M108" s="132" t="s">
        <v>3</v>
      </c>
      <c r="N108" s="133" t="s">
        <v>39</v>
      </c>
      <c r="P108" s="134">
        <f>O108*H108</f>
        <v>0</v>
      </c>
      <c r="Q108" s="134">
        <v>0</v>
      </c>
      <c r="R108" s="134">
        <f>Q108*H108</f>
        <v>0</v>
      </c>
      <c r="S108" s="134">
        <v>0</v>
      </c>
      <c r="T108" s="135">
        <f>S108*H108</f>
        <v>0</v>
      </c>
      <c r="AR108" s="136" t="s">
        <v>123</v>
      </c>
      <c r="AT108" s="136" t="s">
        <v>118</v>
      </c>
      <c r="AU108" s="136" t="s">
        <v>78</v>
      </c>
      <c r="AY108" s="14" t="s">
        <v>115</v>
      </c>
      <c r="BE108" s="137">
        <f>IF(N108="základní",J108,0)</f>
        <v>0</v>
      </c>
      <c r="BF108" s="137">
        <f>IF(N108="snížená",J108,0)</f>
        <v>0</v>
      </c>
      <c r="BG108" s="137">
        <f>IF(N108="zákl. přenesená",J108,0)</f>
        <v>0</v>
      </c>
      <c r="BH108" s="137">
        <f>IF(N108="sníž. přenesená",J108,0)</f>
        <v>0</v>
      </c>
      <c r="BI108" s="137">
        <f>IF(N108="nulová",J108,0)</f>
        <v>0</v>
      </c>
      <c r="BJ108" s="14" t="s">
        <v>76</v>
      </c>
      <c r="BK108" s="137">
        <f>ROUND(I108*H108,2)</f>
        <v>0</v>
      </c>
      <c r="BL108" s="14" t="s">
        <v>123</v>
      </c>
      <c r="BM108" s="136" t="s">
        <v>173</v>
      </c>
    </row>
    <row r="109" spans="2:65" s="1" customFormat="1" ht="48.75" x14ac:dyDescent="0.2">
      <c r="B109" s="29"/>
      <c r="D109" s="138" t="s">
        <v>124</v>
      </c>
      <c r="F109" s="139" t="s">
        <v>169</v>
      </c>
      <c r="I109" s="140"/>
      <c r="L109" s="29"/>
      <c r="M109" s="141"/>
      <c r="T109" s="50"/>
      <c r="AT109" s="14" t="s">
        <v>124</v>
      </c>
      <c r="AU109" s="14" t="s">
        <v>78</v>
      </c>
    </row>
    <row r="110" spans="2:65" s="1" customFormat="1" ht="49.15" customHeight="1" x14ac:dyDescent="0.2">
      <c r="B110" s="124"/>
      <c r="C110" s="125" t="s">
        <v>148</v>
      </c>
      <c r="D110" s="125" t="s">
        <v>118</v>
      </c>
      <c r="E110" s="126" t="s">
        <v>174</v>
      </c>
      <c r="F110" s="127" t="s">
        <v>175</v>
      </c>
      <c r="G110" s="128" t="s">
        <v>156</v>
      </c>
      <c r="H110" s="129">
        <v>10</v>
      </c>
      <c r="I110" s="130"/>
      <c r="J110" s="131">
        <f>ROUND(I110*H110,2)</f>
        <v>0</v>
      </c>
      <c r="K110" s="127" t="s">
        <v>122</v>
      </c>
      <c r="L110" s="29"/>
      <c r="M110" s="132" t="s">
        <v>3</v>
      </c>
      <c r="N110" s="133" t="s">
        <v>39</v>
      </c>
      <c r="P110" s="134">
        <f>O110*H110</f>
        <v>0</v>
      </c>
      <c r="Q110" s="134">
        <v>0</v>
      </c>
      <c r="R110" s="134">
        <f>Q110*H110</f>
        <v>0</v>
      </c>
      <c r="S110" s="134">
        <v>0</v>
      </c>
      <c r="T110" s="135">
        <f>S110*H110</f>
        <v>0</v>
      </c>
      <c r="AR110" s="136" t="s">
        <v>123</v>
      </c>
      <c r="AT110" s="136" t="s">
        <v>118</v>
      </c>
      <c r="AU110" s="136" t="s">
        <v>78</v>
      </c>
      <c r="AY110" s="14" t="s">
        <v>115</v>
      </c>
      <c r="BE110" s="137">
        <f>IF(N110="základní",J110,0)</f>
        <v>0</v>
      </c>
      <c r="BF110" s="137">
        <f>IF(N110="snížená",J110,0)</f>
        <v>0</v>
      </c>
      <c r="BG110" s="137">
        <f>IF(N110="zákl. přenesená",J110,0)</f>
        <v>0</v>
      </c>
      <c r="BH110" s="137">
        <f>IF(N110="sníž. přenesená",J110,0)</f>
        <v>0</v>
      </c>
      <c r="BI110" s="137">
        <f>IF(N110="nulová",J110,0)</f>
        <v>0</v>
      </c>
      <c r="BJ110" s="14" t="s">
        <v>76</v>
      </c>
      <c r="BK110" s="137">
        <f>ROUND(I110*H110,2)</f>
        <v>0</v>
      </c>
      <c r="BL110" s="14" t="s">
        <v>123</v>
      </c>
      <c r="BM110" s="136" t="s">
        <v>176</v>
      </c>
    </row>
    <row r="111" spans="2:65" s="1" customFormat="1" ht="29.25" x14ac:dyDescent="0.2">
      <c r="B111" s="29"/>
      <c r="D111" s="138" t="s">
        <v>124</v>
      </c>
      <c r="F111" s="139" t="s">
        <v>177</v>
      </c>
      <c r="I111" s="140"/>
      <c r="L111" s="29"/>
      <c r="M111" s="141"/>
      <c r="T111" s="50"/>
      <c r="AT111" s="14" t="s">
        <v>124</v>
      </c>
      <c r="AU111" s="14" t="s">
        <v>78</v>
      </c>
    </row>
    <row r="112" spans="2:65" s="1" customFormat="1" ht="49.15" customHeight="1" x14ac:dyDescent="0.2">
      <c r="B112" s="124"/>
      <c r="C112" s="125" t="s">
        <v>178</v>
      </c>
      <c r="D112" s="125" t="s">
        <v>118</v>
      </c>
      <c r="E112" s="126" t="s">
        <v>179</v>
      </c>
      <c r="F112" s="127" t="s">
        <v>180</v>
      </c>
      <c r="G112" s="128" t="s">
        <v>156</v>
      </c>
      <c r="H112" s="129">
        <v>10</v>
      </c>
      <c r="I112" s="130"/>
      <c r="J112" s="131">
        <f>ROUND(I112*H112,2)</f>
        <v>0</v>
      </c>
      <c r="K112" s="127" t="s">
        <v>122</v>
      </c>
      <c r="L112" s="29"/>
      <c r="M112" s="132" t="s">
        <v>3</v>
      </c>
      <c r="N112" s="133" t="s">
        <v>39</v>
      </c>
      <c r="P112" s="134">
        <f>O112*H112</f>
        <v>0</v>
      </c>
      <c r="Q112" s="134">
        <v>0</v>
      </c>
      <c r="R112" s="134">
        <f>Q112*H112</f>
        <v>0</v>
      </c>
      <c r="S112" s="134">
        <v>0</v>
      </c>
      <c r="T112" s="135">
        <f>S112*H112</f>
        <v>0</v>
      </c>
      <c r="AR112" s="136" t="s">
        <v>123</v>
      </c>
      <c r="AT112" s="136" t="s">
        <v>118</v>
      </c>
      <c r="AU112" s="136" t="s">
        <v>78</v>
      </c>
      <c r="AY112" s="14" t="s">
        <v>115</v>
      </c>
      <c r="BE112" s="137">
        <f>IF(N112="základní",J112,0)</f>
        <v>0</v>
      </c>
      <c r="BF112" s="137">
        <f>IF(N112="snížená",J112,0)</f>
        <v>0</v>
      </c>
      <c r="BG112" s="137">
        <f>IF(N112="zákl. přenesená",J112,0)</f>
        <v>0</v>
      </c>
      <c r="BH112" s="137">
        <f>IF(N112="sníž. přenesená",J112,0)</f>
        <v>0</v>
      </c>
      <c r="BI112" s="137">
        <f>IF(N112="nulová",J112,0)</f>
        <v>0</v>
      </c>
      <c r="BJ112" s="14" t="s">
        <v>76</v>
      </c>
      <c r="BK112" s="137">
        <f>ROUND(I112*H112,2)</f>
        <v>0</v>
      </c>
      <c r="BL112" s="14" t="s">
        <v>123</v>
      </c>
      <c r="BM112" s="136" t="s">
        <v>181</v>
      </c>
    </row>
    <row r="113" spans="2:65" s="1" customFormat="1" ht="29.25" x14ac:dyDescent="0.2">
      <c r="B113" s="29"/>
      <c r="D113" s="138" t="s">
        <v>124</v>
      </c>
      <c r="F113" s="139" t="s">
        <v>177</v>
      </c>
      <c r="I113" s="140"/>
      <c r="L113" s="29"/>
      <c r="M113" s="141"/>
      <c r="T113" s="50"/>
      <c r="AT113" s="14" t="s">
        <v>124</v>
      </c>
      <c r="AU113" s="14" t="s">
        <v>78</v>
      </c>
    </row>
    <row r="114" spans="2:65" s="1" customFormat="1" ht="37.9" customHeight="1" x14ac:dyDescent="0.2">
      <c r="B114" s="124"/>
      <c r="C114" s="125" t="s">
        <v>152</v>
      </c>
      <c r="D114" s="125" t="s">
        <v>118</v>
      </c>
      <c r="E114" s="126" t="s">
        <v>182</v>
      </c>
      <c r="F114" s="127" t="s">
        <v>183</v>
      </c>
      <c r="G114" s="128" t="s">
        <v>147</v>
      </c>
      <c r="H114" s="129">
        <v>100</v>
      </c>
      <c r="I114" s="130"/>
      <c r="J114" s="131">
        <f>ROUND(I114*H114,2)</f>
        <v>0</v>
      </c>
      <c r="K114" s="127" t="s">
        <v>122</v>
      </c>
      <c r="L114" s="29"/>
      <c r="M114" s="132" t="s">
        <v>3</v>
      </c>
      <c r="N114" s="133" t="s">
        <v>39</v>
      </c>
      <c r="P114" s="134">
        <f>O114*H114</f>
        <v>0</v>
      </c>
      <c r="Q114" s="134">
        <v>0</v>
      </c>
      <c r="R114" s="134">
        <f>Q114*H114</f>
        <v>0</v>
      </c>
      <c r="S114" s="134">
        <v>0</v>
      </c>
      <c r="T114" s="135">
        <f>S114*H114</f>
        <v>0</v>
      </c>
      <c r="AR114" s="136" t="s">
        <v>123</v>
      </c>
      <c r="AT114" s="136" t="s">
        <v>118</v>
      </c>
      <c r="AU114" s="136" t="s">
        <v>78</v>
      </c>
      <c r="AY114" s="14" t="s">
        <v>115</v>
      </c>
      <c r="BE114" s="137">
        <f>IF(N114="základní",J114,0)</f>
        <v>0</v>
      </c>
      <c r="BF114" s="137">
        <f>IF(N114="snížená",J114,0)</f>
        <v>0</v>
      </c>
      <c r="BG114" s="137">
        <f>IF(N114="zákl. přenesená",J114,0)</f>
        <v>0</v>
      </c>
      <c r="BH114" s="137">
        <f>IF(N114="sníž. přenesená",J114,0)</f>
        <v>0</v>
      </c>
      <c r="BI114" s="137">
        <f>IF(N114="nulová",J114,0)</f>
        <v>0</v>
      </c>
      <c r="BJ114" s="14" t="s">
        <v>76</v>
      </c>
      <c r="BK114" s="137">
        <f>ROUND(I114*H114,2)</f>
        <v>0</v>
      </c>
      <c r="BL114" s="14" t="s">
        <v>123</v>
      </c>
      <c r="BM114" s="136" t="s">
        <v>184</v>
      </c>
    </row>
    <row r="115" spans="2:65" s="1" customFormat="1" ht="29.25" x14ac:dyDescent="0.2">
      <c r="B115" s="29"/>
      <c r="D115" s="138" t="s">
        <v>124</v>
      </c>
      <c r="F115" s="139" t="s">
        <v>185</v>
      </c>
      <c r="I115" s="140"/>
      <c r="L115" s="29"/>
      <c r="M115" s="141"/>
      <c r="T115" s="50"/>
      <c r="AT115" s="14" t="s">
        <v>124</v>
      </c>
      <c r="AU115" s="14" t="s">
        <v>78</v>
      </c>
    </row>
    <row r="116" spans="2:65" s="1" customFormat="1" ht="37.9" customHeight="1" x14ac:dyDescent="0.2">
      <c r="B116" s="124"/>
      <c r="C116" s="125" t="s">
        <v>186</v>
      </c>
      <c r="D116" s="125" t="s">
        <v>118</v>
      </c>
      <c r="E116" s="126" t="s">
        <v>187</v>
      </c>
      <c r="F116" s="127" t="s">
        <v>188</v>
      </c>
      <c r="G116" s="128" t="s">
        <v>147</v>
      </c>
      <c r="H116" s="129">
        <v>100</v>
      </c>
      <c r="I116" s="130"/>
      <c r="J116" s="131">
        <f>ROUND(I116*H116,2)</f>
        <v>0</v>
      </c>
      <c r="K116" s="127" t="s">
        <v>122</v>
      </c>
      <c r="L116" s="29"/>
      <c r="M116" s="132" t="s">
        <v>3</v>
      </c>
      <c r="N116" s="133" t="s">
        <v>39</v>
      </c>
      <c r="P116" s="134">
        <f>O116*H116</f>
        <v>0</v>
      </c>
      <c r="Q116" s="134">
        <v>0</v>
      </c>
      <c r="R116" s="134">
        <f>Q116*H116</f>
        <v>0</v>
      </c>
      <c r="S116" s="134">
        <v>0</v>
      </c>
      <c r="T116" s="135">
        <f>S116*H116</f>
        <v>0</v>
      </c>
      <c r="AR116" s="136" t="s">
        <v>123</v>
      </c>
      <c r="AT116" s="136" t="s">
        <v>118</v>
      </c>
      <c r="AU116" s="136" t="s">
        <v>78</v>
      </c>
      <c r="AY116" s="14" t="s">
        <v>115</v>
      </c>
      <c r="BE116" s="137">
        <f>IF(N116="základní",J116,0)</f>
        <v>0</v>
      </c>
      <c r="BF116" s="137">
        <f>IF(N116="snížená",J116,0)</f>
        <v>0</v>
      </c>
      <c r="BG116" s="137">
        <f>IF(N116="zákl. přenesená",J116,0)</f>
        <v>0</v>
      </c>
      <c r="BH116" s="137">
        <f>IF(N116="sníž. přenesená",J116,0)</f>
        <v>0</v>
      </c>
      <c r="BI116" s="137">
        <f>IF(N116="nulová",J116,0)</f>
        <v>0</v>
      </c>
      <c r="BJ116" s="14" t="s">
        <v>76</v>
      </c>
      <c r="BK116" s="137">
        <f>ROUND(I116*H116,2)</f>
        <v>0</v>
      </c>
      <c r="BL116" s="14" t="s">
        <v>123</v>
      </c>
      <c r="BM116" s="136" t="s">
        <v>189</v>
      </c>
    </row>
    <row r="117" spans="2:65" s="1" customFormat="1" ht="29.25" x14ac:dyDescent="0.2">
      <c r="B117" s="29"/>
      <c r="D117" s="138" t="s">
        <v>124</v>
      </c>
      <c r="F117" s="139" t="s">
        <v>190</v>
      </c>
      <c r="I117" s="140"/>
      <c r="L117" s="29"/>
      <c r="M117" s="141"/>
      <c r="T117" s="50"/>
      <c r="AT117" s="14" t="s">
        <v>124</v>
      </c>
      <c r="AU117" s="14" t="s">
        <v>78</v>
      </c>
    </row>
    <row r="118" spans="2:65" s="1" customFormat="1" ht="44.25" customHeight="1" x14ac:dyDescent="0.2">
      <c r="B118" s="124"/>
      <c r="C118" s="125" t="s">
        <v>157</v>
      </c>
      <c r="D118" s="125" t="s">
        <v>118</v>
      </c>
      <c r="E118" s="126" t="s">
        <v>191</v>
      </c>
      <c r="F118" s="127" t="s">
        <v>192</v>
      </c>
      <c r="G118" s="128" t="s">
        <v>147</v>
      </c>
      <c r="H118" s="129">
        <v>100</v>
      </c>
      <c r="I118" s="130"/>
      <c r="J118" s="131">
        <f>ROUND(I118*H118,2)</f>
        <v>0</v>
      </c>
      <c r="K118" s="127" t="s">
        <v>122</v>
      </c>
      <c r="L118" s="29"/>
      <c r="M118" s="132" t="s">
        <v>3</v>
      </c>
      <c r="N118" s="133" t="s">
        <v>39</v>
      </c>
      <c r="P118" s="134">
        <f>O118*H118</f>
        <v>0</v>
      </c>
      <c r="Q118" s="134">
        <v>0</v>
      </c>
      <c r="R118" s="134">
        <f>Q118*H118</f>
        <v>0</v>
      </c>
      <c r="S118" s="134">
        <v>0</v>
      </c>
      <c r="T118" s="135">
        <f>S118*H118</f>
        <v>0</v>
      </c>
      <c r="AR118" s="136" t="s">
        <v>123</v>
      </c>
      <c r="AT118" s="136" t="s">
        <v>118</v>
      </c>
      <c r="AU118" s="136" t="s">
        <v>78</v>
      </c>
      <c r="AY118" s="14" t="s">
        <v>115</v>
      </c>
      <c r="BE118" s="137">
        <f>IF(N118="základní",J118,0)</f>
        <v>0</v>
      </c>
      <c r="BF118" s="137">
        <f>IF(N118="snížená",J118,0)</f>
        <v>0</v>
      </c>
      <c r="BG118" s="137">
        <f>IF(N118="zákl. přenesená",J118,0)</f>
        <v>0</v>
      </c>
      <c r="BH118" s="137">
        <f>IF(N118="sníž. přenesená",J118,0)</f>
        <v>0</v>
      </c>
      <c r="BI118" s="137">
        <f>IF(N118="nulová",J118,0)</f>
        <v>0</v>
      </c>
      <c r="BJ118" s="14" t="s">
        <v>76</v>
      </c>
      <c r="BK118" s="137">
        <f>ROUND(I118*H118,2)</f>
        <v>0</v>
      </c>
      <c r="BL118" s="14" t="s">
        <v>123</v>
      </c>
      <c r="BM118" s="136" t="s">
        <v>193</v>
      </c>
    </row>
    <row r="119" spans="2:65" s="1" customFormat="1" ht="39" x14ac:dyDescent="0.2">
      <c r="B119" s="29"/>
      <c r="D119" s="138" t="s">
        <v>124</v>
      </c>
      <c r="F119" s="139" t="s">
        <v>194</v>
      </c>
      <c r="I119" s="140"/>
      <c r="L119" s="29"/>
      <c r="M119" s="141"/>
      <c r="T119" s="50"/>
      <c r="AT119" s="14" t="s">
        <v>124</v>
      </c>
      <c r="AU119" s="14" t="s">
        <v>78</v>
      </c>
    </row>
    <row r="120" spans="2:65" s="1" customFormat="1" ht="49.15" customHeight="1" x14ac:dyDescent="0.2">
      <c r="B120" s="124"/>
      <c r="C120" s="125" t="s">
        <v>195</v>
      </c>
      <c r="D120" s="125" t="s">
        <v>118</v>
      </c>
      <c r="E120" s="126" t="s">
        <v>196</v>
      </c>
      <c r="F120" s="127" t="s">
        <v>197</v>
      </c>
      <c r="G120" s="128" t="s">
        <v>147</v>
      </c>
      <c r="H120" s="129">
        <v>100</v>
      </c>
      <c r="I120" s="130"/>
      <c r="J120" s="131">
        <f>ROUND(I120*H120,2)</f>
        <v>0</v>
      </c>
      <c r="K120" s="127" t="s">
        <v>122</v>
      </c>
      <c r="L120" s="29"/>
      <c r="M120" s="132" t="s">
        <v>3</v>
      </c>
      <c r="N120" s="133" t="s">
        <v>39</v>
      </c>
      <c r="P120" s="134">
        <f>O120*H120</f>
        <v>0</v>
      </c>
      <c r="Q120" s="134">
        <v>0</v>
      </c>
      <c r="R120" s="134">
        <f>Q120*H120</f>
        <v>0</v>
      </c>
      <c r="S120" s="134">
        <v>0</v>
      </c>
      <c r="T120" s="135">
        <f>S120*H120</f>
        <v>0</v>
      </c>
      <c r="AR120" s="136" t="s">
        <v>123</v>
      </c>
      <c r="AT120" s="136" t="s">
        <v>118</v>
      </c>
      <c r="AU120" s="136" t="s">
        <v>78</v>
      </c>
      <c r="AY120" s="14" t="s">
        <v>115</v>
      </c>
      <c r="BE120" s="137">
        <f>IF(N120="základní",J120,0)</f>
        <v>0</v>
      </c>
      <c r="BF120" s="137">
        <f>IF(N120="snížená",J120,0)</f>
        <v>0</v>
      </c>
      <c r="BG120" s="137">
        <f>IF(N120="zákl. přenesená",J120,0)</f>
        <v>0</v>
      </c>
      <c r="BH120" s="137">
        <f>IF(N120="sníž. přenesená",J120,0)</f>
        <v>0</v>
      </c>
      <c r="BI120" s="137">
        <f>IF(N120="nulová",J120,0)</f>
        <v>0</v>
      </c>
      <c r="BJ120" s="14" t="s">
        <v>76</v>
      </c>
      <c r="BK120" s="137">
        <f>ROUND(I120*H120,2)</f>
        <v>0</v>
      </c>
      <c r="BL120" s="14" t="s">
        <v>123</v>
      </c>
      <c r="BM120" s="136" t="s">
        <v>198</v>
      </c>
    </row>
    <row r="121" spans="2:65" s="1" customFormat="1" ht="39" x14ac:dyDescent="0.2">
      <c r="B121" s="29"/>
      <c r="D121" s="138" t="s">
        <v>124</v>
      </c>
      <c r="F121" s="139" t="s">
        <v>194</v>
      </c>
      <c r="I121" s="140"/>
      <c r="L121" s="29"/>
      <c r="M121" s="141"/>
      <c r="T121" s="50"/>
      <c r="AT121" s="14" t="s">
        <v>124</v>
      </c>
      <c r="AU121" s="14" t="s">
        <v>78</v>
      </c>
    </row>
    <row r="122" spans="2:65" s="1" customFormat="1" ht="44.25" customHeight="1" x14ac:dyDescent="0.2">
      <c r="B122" s="124"/>
      <c r="C122" s="125" t="s">
        <v>160</v>
      </c>
      <c r="D122" s="125" t="s">
        <v>118</v>
      </c>
      <c r="E122" s="126" t="s">
        <v>199</v>
      </c>
      <c r="F122" s="127" t="s">
        <v>200</v>
      </c>
      <c r="G122" s="128" t="s">
        <v>147</v>
      </c>
      <c r="H122" s="129">
        <v>100</v>
      </c>
      <c r="I122" s="130"/>
      <c r="J122" s="131">
        <f>ROUND(I122*H122,2)</f>
        <v>0</v>
      </c>
      <c r="K122" s="127" t="s">
        <v>122</v>
      </c>
      <c r="L122" s="29"/>
      <c r="M122" s="132" t="s">
        <v>3</v>
      </c>
      <c r="N122" s="133" t="s">
        <v>39</v>
      </c>
      <c r="P122" s="134">
        <f>O122*H122</f>
        <v>0</v>
      </c>
      <c r="Q122" s="134">
        <v>0</v>
      </c>
      <c r="R122" s="134">
        <f>Q122*H122</f>
        <v>0</v>
      </c>
      <c r="S122" s="134">
        <v>0</v>
      </c>
      <c r="T122" s="135">
        <f>S122*H122</f>
        <v>0</v>
      </c>
      <c r="AR122" s="136" t="s">
        <v>123</v>
      </c>
      <c r="AT122" s="136" t="s">
        <v>118</v>
      </c>
      <c r="AU122" s="136" t="s">
        <v>78</v>
      </c>
      <c r="AY122" s="14" t="s">
        <v>115</v>
      </c>
      <c r="BE122" s="137">
        <f>IF(N122="základní",J122,0)</f>
        <v>0</v>
      </c>
      <c r="BF122" s="137">
        <f>IF(N122="snížená",J122,0)</f>
        <v>0</v>
      </c>
      <c r="BG122" s="137">
        <f>IF(N122="zákl. přenesená",J122,0)</f>
        <v>0</v>
      </c>
      <c r="BH122" s="137">
        <f>IF(N122="sníž. přenesená",J122,0)</f>
        <v>0</v>
      </c>
      <c r="BI122" s="137">
        <f>IF(N122="nulová",J122,0)</f>
        <v>0</v>
      </c>
      <c r="BJ122" s="14" t="s">
        <v>76</v>
      </c>
      <c r="BK122" s="137">
        <f>ROUND(I122*H122,2)</f>
        <v>0</v>
      </c>
      <c r="BL122" s="14" t="s">
        <v>123</v>
      </c>
      <c r="BM122" s="136" t="s">
        <v>201</v>
      </c>
    </row>
    <row r="123" spans="2:65" s="1" customFormat="1" ht="39" x14ac:dyDescent="0.2">
      <c r="B123" s="29"/>
      <c r="D123" s="138" t="s">
        <v>124</v>
      </c>
      <c r="F123" s="139" t="s">
        <v>194</v>
      </c>
      <c r="I123" s="140"/>
      <c r="L123" s="29"/>
      <c r="M123" s="141"/>
      <c r="T123" s="50"/>
      <c r="AT123" s="14" t="s">
        <v>124</v>
      </c>
      <c r="AU123" s="14" t="s">
        <v>78</v>
      </c>
    </row>
    <row r="124" spans="2:65" s="1" customFormat="1" ht="37.9" customHeight="1" x14ac:dyDescent="0.2">
      <c r="B124" s="124"/>
      <c r="C124" s="125" t="s">
        <v>8</v>
      </c>
      <c r="D124" s="125" t="s">
        <v>118</v>
      </c>
      <c r="E124" s="126" t="s">
        <v>202</v>
      </c>
      <c r="F124" s="127" t="s">
        <v>203</v>
      </c>
      <c r="G124" s="128" t="s">
        <v>147</v>
      </c>
      <c r="H124" s="129">
        <v>100</v>
      </c>
      <c r="I124" s="130"/>
      <c r="J124" s="131">
        <f>ROUND(I124*H124,2)</f>
        <v>0</v>
      </c>
      <c r="K124" s="127" t="s">
        <v>122</v>
      </c>
      <c r="L124" s="29"/>
      <c r="M124" s="132" t="s">
        <v>3</v>
      </c>
      <c r="N124" s="133" t="s">
        <v>39</v>
      </c>
      <c r="P124" s="134">
        <f>O124*H124</f>
        <v>0</v>
      </c>
      <c r="Q124" s="134">
        <v>0</v>
      </c>
      <c r="R124" s="134">
        <f>Q124*H124</f>
        <v>0</v>
      </c>
      <c r="S124" s="134">
        <v>0</v>
      </c>
      <c r="T124" s="135">
        <f>S124*H124</f>
        <v>0</v>
      </c>
      <c r="AR124" s="136" t="s">
        <v>123</v>
      </c>
      <c r="AT124" s="136" t="s">
        <v>118</v>
      </c>
      <c r="AU124" s="136" t="s">
        <v>78</v>
      </c>
      <c r="AY124" s="14" t="s">
        <v>115</v>
      </c>
      <c r="BE124" s="137">
        <f>IF(N124="základní",J124,0)</f>
        <v>0</v>
      </c>
      <c r="BF124" s="137">
        <f>IF(N124="snížená",J124,0)</f>
        <v>0</v>
      </c>
      <c r="BG124" s="137">
        <f>IF(N124="zákl. přenesená",J124,0)</f>
        <v>0</v>
      </c>
      <c r="BH124" s="137">
        <f>IF(N124="sníž. přenesená",J124,0)</f>
        <v>0</v>
      </c>
      <c r="BI124" s="137">
        <f>IF(N124="nulová",J124,0)</f>
        <v>0</v>
      </c>
      <c r="BJ124" s="14" t="s">
        <v>76</v>
      </c>
      <c r="BK124" s="137">
        <f>ROUND(I124*H124,2)</f>
        <v>0</v>
      </c>
      <c r="BL124" s="14" t="s">
        <v>123</v>
      </c>
      <c r="BM124" s="136" t="s">
        <v>204</v>
      </c>
    </row>
    <row r="125" spans="2:65" s="1" customFormat="1" ht="29.25" x14ac:dyDescent="0.2">
      <c r="B125" s="29"/>
      <c r="D125" s="138" t="s">
        <v>124</v>
      </c>
      <c r="F125" s="139" t="s">
        <v>205</v>
      </c>
      <c r="I125" s="140"/>
      <c r="L125" s="29"/>
      <c r="M125" s="141"/>
      <c r="T125" s="50"/>
      <c r="AT125" s="14" t="s">
        <v>124</v>
      </c>
      <c r="AU125" s="14" t="s">
        <v>78</v>
      </c>
    </row>
    <row r="126" spans="2:65" s="1" customFormat="1" ht="37.9" customHeight="1" x14ac:dyDescent="0.2">
      <c r="B126" s="124"/>
      <c r="C126" s="125" t="s">
        <v>164</v>
      </c>
      <c r="D126" s="125" t="s">
        <v>118</v>
      </c>
      <c r="E126" s="126" t="s">
        <v>206</v>
      </c>
      <c r="F126" s="127" t="s">
        <v>207</v>
      </c>
      <c r="G126" s="128" t="s">
        <v>147</v>
      </c>
      <c r="H126" s="129">
        <v>100</v>
      </c>
      <c r="I126" s="130"/>
      <c r="J126" s="131">
        <f>ROUND(I126*H126,2)</f>
        <v>0</v>
      </c>
      <c r="K126" s="127" t="s">
        <v>122</v>
      </c>
      <c r="L126" s="29"/>
      <c r="M126" s="132" t="s">
        <v>3</v>
      </c>
      <c r="N126" s="133" t="s">
        <v>39</v>
      </c>
      <c r="P126" s="134">
        <f>O126*H126</f>
        <v>0</v>
      </c>
      <c r="Q126" s="134">
        <v>0</v>
      </c>
      <c r="R126" s="134">
        <f>Q126*H126</f>
        <v>0</v>
      </c>
      <c r="S126" s="134">
        <v>0</v>
      </c>
      <c r="T126" s="135">
        <f>S126*H126</f>
        <v>0</v>
      </c>
      <c r="AR126" s="136" t="s">
        <v>123</v>
      </c>
      <c r="AT126" s="136" t="s">
        <v>118</v>
      </c>
      <c r="AU126" s="136" t="s">
        <v>78</v>
      </c>
      <c r="AY126" s="14" t="s">
        <v>115</v>
      </c>
      <c r="BE126" s="137">
        <f>IF(N126="základní",J126,0)</f>
        <v>0</v>
      </c>
      <c r="BF126" s="137">
        <f>IF(N126="snížená",J126,0)</f>
        <v>0</v>
      </c>
      <c r="BG126" s="137">
        <f>IF(N126="zákl. přenesená",J126,0)</f>
        <v>0</v>
      </c>
      <c r="BH126" s="137">
        <f>IF(N126="sníž. přenesená",J126,0)</f>
        <v>0</v>
      </c>
      <c r="BI126" s="137">
        <f>IF(N126="nulová",J126,0)</f>
        <v>0</v>
      </c>
      <c r="BJ126" s="14" t="s">
        <v>76</v>
      </c>
      <c r="BK126" s="137">
        <f>ROUND(I126*H126,2)</f>
        <v>0</v>
      </c>
      <c r="BL126" s="14" t="s">
        <v>123</v>
      </c>
      <c r="BM126" s="136" t="s">
        <v>208</v>
      </c>
    </row>
    <row r="127" spans="2:65" s="1" customFormat="1" ht="29.25" x14ac:dyDescent="0.2">
      <c r="B127" s="29"/>
      <c r="D127" s="138" t="s">
        <v>124</v>
      </c>
      <c r="F127" s="139" t="s">
        <v>205</v>
      </c>
      <c r="I127" s="140"/>
      <c r="L127" s="29"/>
      <c r="M127" s="141"/>
      <c r="T127" s="50"/>
      <c r="AT127" s="14" t="s">
        <v>124</v>
      </c>
      <c r="AU127" s="14" t="s">
        <v>78</v>
      </c>
    </row>
    <row r="128" spans="2:65" s="1" customFormat="1" ht="37.9" customHeight="1" x14ac:dyDescent="0.2">
      <c r="B128" s="124"/>
      <c r="C128" s="125" t="s">
        <v>209</v>
      </c>
      <c r="D128" s="125" t="s">
        <v>118</v>
      </c>
      <c r="E128" s="126" t="s">
        <v>210</v>
      </c>
      <c r="F128" s="127" t="s">
        <v>211</v>
      </c>
      <c r="G128" s="128" t="s">
        <v>147</v>
      </c>
      <c r="H128" s="129">
        <v>100</v>
      </c>
      <c r="I128" s="130"/>
      <c r="J128" s="131">
        <f>ROUND(I128*H128,2)</f>
        <v>0</v>
      </c>
      <c r="K128" s="127" t="s">
        <v>122</v>
      </c>
      <c r="L128" s="29"/>
      <c r="M128" s="132" t="s">
        <v>3</v>
      </c>
      <c r="N128" s="133" t="s">
        <v>39</v>
      </c>
      <c r="P128" s="134">
        <f>O128*H128</f>
        <v>0</v>
      </c>
      <c r="Q128" s="134">
        <v>0</v>
      </c>
      <c r="R128" s="134">
        <f>Q128*H128</f>
        <v>0</v>
      </c>
      <c r="S128" s="134">
        <v>0</v>
      </c>
      <c r="T128" s="135">
        <f>S128*H128</f>
        <v>0</v>
      </c>
      <c r="AR128" s="136" t="s">
        <v>123</v>
      </c>
      <c r="AT128" s="136" t="s">
        <v>118</v>
      </c>
      <c r="AU128" s="136" t="s">
        <v>78</v>
      </c>
      <c r="AY128" s="14" t="s">
        <v>115</v>
      </c>
      <c r="BE128" s="137">
        <f>IF(N128="základní",J128,0)</f>
        <v>0</v>
      </c>
      <c r="BF128" s="137">
        <f>IF(N128="snížená",J128,0)</f>
        <v>0</v>
      </c>
      <c r="BG128" s="137">
        <f>IF(N128="zákl. přenesená",J128,0)</f>
        <v>0</v>
      </c>
      <c r="BH128" s="137">
        <f>IF(N128="sníž. přenesená",J128,0)</f>
        <v>0</v>
      </c>
      <c r="BI128" s="137">
        <f>IF(N128="nulová",J128,0)</f>
        <v>0</v>
      </c>
      <c r="BJ128" s="14" t="s">
        <v>76</v>
      </c>
      <c r="BK128" s="137">
        <f>ROUND(I128*H128,2)</f>
        <v>0</v>
      </c>
      <c r="BL128" s="14" t="s">
        <v>123</v>
      </c>
      <c r="BM128" s="136" t="s">
        <v>212</v>
      </c>
    </row>
    <row r="129" spans="2:65" s="1" customFormat="1" ht="39" x14ac:dyDescent="0.2">
      <c r="B129" s="29"/>
      <c r="D129" s="138" t="s">
        <v>124</v>
      </c>
      <c r="F129" s="139" t="s">
        <v>213</v>
      </c>
      <c r="I129" s="140"/>
      <c r="L129" s="29"/>
      <c r="M129" s="141"/>
      <c r="T129" s="50"/>
      <c r="AT129" s="14" t="s">
        <v>124</v>
      </c>
      <c r="AU129" s="14" t="s">
        <v>78</v>
      </c>
    </row>
    <row r="130" spans="2:65" s="1" customFormat="1" ht="37.9" customHeight="1" x14ac:dyDescent="0.2">
      <c r="B130" s="124"/>
      <c r="C130" s="125" t="s">
        <v>168</v>
      </c>
      <c r="D130" s="125" t="s">
        <v>118</v>
      </c>
      <c r="E130" s="126" t="s">
        <v>214</v>
      </c>
      <c r="F130" s="127" t="s">
        <v>215</v>
      </c>
      <c r="G130" s="128" t="s">
        <v>147</v>
      </c>
      <c r="H130" s="129">
        <v>100</v>
      </c>
      <c r="I130" s="130"/>
      <c r="J130" s="131">
        <f>ROUND(I130*H130,2)</f>
        <v>0</v>
      </c>
      <c r="K130" s="127" t="s">
        <v>122</v>
      </c>
      <c r="L130" s="29"/>
      <c r="M130" s="132" t="s">
        <v>3</v>
      </c>
      <c r="N130" s="133" t="s">
        <v>39</v>
      </c>
      <c r="P130" s="134">
        <f>O130*H130</f>
        <v>0</v>
      </c>
      <c r="Q130" s="134">
        <v>0</v>
      </c>
      <c r="R130" s="134">
        <f>Q130*H130</f>
        <v>0</v>
      </c>
      <c r="S130" s="134">
        <v>0</v>
      </c>
      <c r="T130" s="135">
        <f>S130*H130</f>
        <v>0</v>
      </c>
      <c r="AR130" s="136" t="s">
        <v>123</v>
      </c>
      <c r="AT130" s="136" t="s">
        <v>118</v>
      </c>
      <c r="AU130" s="136" t="s">
        <v>78</v>
      </c>
      <c r="AY130" s="14" t="s">
        <v>115</v>
      </c>
      <c r="BE130" s="137">
        <f>IF(N130="základní",J130,0)</f>
        <v>0</v>
      </c>
      <c r="BF130" s="137">
        <f>IF(N130="snížená",J130,0)</f>
        <v>0</v>
      </c>
      <c r="BG130" s="137">
        <f>IF(N130="zákl. přenesená",J130,0)</f>
        <v>0</v>
      </c>
      <c r="BH130" s="137">
        <f>IF(N130="sníž. přenesená",J130,0)</f>
        <v>0</v>
      </c>
      <c r="BI130" s="137">
        <f>IF(N130="nulová",J130,0)</f>
        <v>0</v>
      </c>
      <c r="BJ130" s="14" t="s">
        <v>76</v>
      </c>
      <c r="BK130" s="137">
        <f>ROUND(I130*H130,2)</f>
        <v>0</v>
      </c>
      <c r="BL130" s="14" t="s">
        <v>123</v>
      </c>
      <c r="BM130" s="136" t="s">
        <v>216</v>
      </c>
    </row>
    <row r="131" spans="2:65" s="1" customFormat="1" ht="39" x14ac:dyDescent="0.2">
      <c r="B131" s="29"/>
      <c r="D131" s="138" t="s">
        <v>124</v>
      </c>
      <c r="F131" s="139" t="s">
        <v>213</v>
      </c>
      <c r="I131" s="140"/>
      <c r="L131" s="29"/>
      <c r="M131" s="141"/>
      <c r="T131" s="50"/>
      <c r="AT131" s="14" t="s">
        <v>124</v>
      </c>
      <c r="AU131" s="14" t="s">
        <v>78</v>
      </c>
    </row>
    <row r="132" spans="2:65" s="1" customFormat="1" ht="37.9" customHeight="1" x14ac:dyDescent="0.2">
      <c r="B132" s="124"/>
      <c r="C132" s="125" t="s">
        <v>217</v>
      </c>
      <c r="D132" s="125" t="s">
        <v>118</v>
      </c>
      <c r="E132" s="126" t="s">
        <v>218</v>
      </c>
      <c r="F132" s="127" t="s">
        <v>219</v>
      </c>
      <c r="G132" s="128" t="s">
        <v>147</v>
      </c>
      <c r="H132" s="129">
        <v>100</v>
      </c>
      <c r="I132" s="130"/>
      <c r="J132" s="131">
        <f>ROUND(I132*H132,2)</f>
        <v>0</v>
      </c>
      <c r="K132" s="127" t="s">
        <v>122</v>
      </c>
      <c r="L132" s="29"/>
      <c r="M132" s="132" t="s">
        <v>3</v>
      </c>
      <c r="N132" s="133" t="s">
        <v>39</v>
      </c>
      <c r="P132" s="134">
        <f>O132*H132</f>
        <v>0</v>
      </c>
      <c r="Q132" s="134">
        <v>0</v>
      </c>
      <c r="R132" s="134">
        <f>Q132*H132</f>
        <v>0</v>
      </c>
      <c r="S132" s="134">
        <v>0</v>
      </c>
      <c r="T132" s="135">
        <f>S132*H132</f>
        <v>0</v>
      </c>
      <c r="AR132" s="136" t="s">
        <v>123</v>
      </c>
      <c r="AT132" s="136" t="s">
        <v>118</v>
      </c>
      <c r="AU132" s="136" t="s">
        <v>78</v>
      </c>
      <c r="AY132" s="14" t="s">
        <v>115</v>
      </c>
      <c r="BE132" s="137">
        <f>IF(N132="základní",J132,0)</f>
        <v>0</v>
      </c>
      <c r="BF132" s="137">
        <f>IF(N132="snížená",J132,0)</f>
        <v>0</v>
      </c>
      <c r="BG132" s="137">
        <f>IF(N132="zákl. přenesená",J132,0)</f>
        <v>0</v>
      </c>
      <c r="BH132" s="137">
        <f>IF(N132="sníž. přenesená",J132,0)</f>
        <v>0</v>
      </c>
      <c r="BI132" s="137">
        <f>IF(N132="nulová",J132,0)</f>
        <v>0</v>
      </c>
      <c r="BJ132" s="14" t="s">
        <v>76</v>
      </c>
      <c r="BK132" s="137">
        <f>ROUND(I132*H132,2)</f>
        <v>0</v>
      </c>
      <c r="BL132" s="14" t="s">
        <v>123</v>
      </c>
      <c r="BM132" s="136" t="s">
        <v>220</v>
      </c>
    </row>
    <row r="133" spans="2:65" s="1" customFormat="1" ht="39" x14ac:dyDescent="0.2">
      <c r="B133" s="29"/>
      <c r="D133" s="138" t="s">
        <v>124</v>
      </c>
      <c r="F133" s="139" t="s">
        <v>213</v>
      </c>
      <c r="I133" s="140"/>
      <c r="L133" s="29"/>
      <c r="M133" s="141"/>
      <c r="T133" s="50"/>
      <c r="AT133" s="14" t="s">
        <v>124</v>
      </c>
      <c r="AU133" s="14" t="s">
        <v>78</v>
      </c>
    </row>
    <row r="134" spans="2:65" s="1" customFormat="1" ht="37.9" customHeight="1" x14ac:dyDescent="0.2">
      <c r="B134" s="124"/>
      <c r="C134" s="125" t="s">
        <v>173</v>
      </c>
      <c r="D134" s="125" t="s">
        <v>118</v>
      </c>
      <c r="E134" s="126" t="s">
        <v>221</v>
      </c>
      <c r="F134" s="127" t="s">
        <v>222</v>
      </c>
      <c r="G134" s="128" t="s">
        <v>223</v>
      </c>
      <c r="H134" s="129">
        <v>10</v>
      </c>
      <c r="I134" s="130"/>
      <c r="J134" s="131">
        <f>ROUND(I134*H134,2)</f>
        <v>0</v>
      </c>
      <c r="K134" s="127" t="s">
        <v>122</v>
      </c>
      <c r="L134" s="29"/>
      <c r="M134" s="132" t="s">
        <v>3</v>
      </c>
      <c r="N134" s="133" t="s">
        <v>39</v>
      </c>
      <c r="P134" s="134">
        <f>O134*H134</f>
        <v>0</v>
      </c>
      <c r="Q134" s="134">
        <v>0</v>
      </c>
      <c r="R134" s="134">
        <f>Q134*H134</f>
        <v>0</v>
      </c>
      <c r="S134" s="134">
        <v>0</v>
      </c>
      <c r="T134" s="135">
        <f>S134*H134</f>
        <v>0</v>
      </c>
      <c r="AR134" s="136" t="s">
        <v>123</v>
      </c>
      <c r="AT134" s="136" t="s">
        <v>118</v>
      </c>
      <c r="AU134" s="136" t="s">
        <v>78</v>
      </c>
      <c r="AY134" s="14" t="s">
        <v>115</v>
      </c>
      <c r="BE134" s="137">
        <f>IF(N134="základní",J134,0)</f>
        <v>0</v>
      </c>
      <c r="BF134" s="137">
        <f>IF(N134="snížená",J134,0)</f>
        <v>0</v>
      </c>
      <c r="BG134" s="137">
        <f>IF(N134="zákl. přenesená",J134,0)</f>
        <v>0</v>
      </c>
      <c r="BH134" s="137">
        <f>IF(N134="sníž. přenesená",J134,0)</f>
        <v>0</v>
      </c>
      <c r="BI134" s="137">
        <f>IF(N134="nulová",J134,0)</f>
        <v>0</v>
      </c>
      <c r="BJ134" s="14" t="s">
        <v>76</v>
      </c>
      <c r="BK134" s="137">
        <f>ROUND(I134*H134,2)</f>
        <v>0</v>
      </c>
      <c r="BL134" s="14" t="s">
        <v>123</v>
      </c>
      <c r="BM134" s="136" t="s">
        <v>224</v>
      </c>
    </row>
    <row r="135" spans="2:65" s="1" customFormat="1" ht="39" x14ac:dyDescent="0.2">
      <c r="B135" s="29"/>
      <c r="D135" s="138" t="s">
        <v>124</v>
      </c>
      <c r="F135" s="139" t="s">
        <v>225</v>
      </c>
      <c r="I135" s="140"/>
      <c r="L135" s="29"/>
      <c r="M135" s="141"/>
      <c r="T135" s="50"/>
      <c r="AT135" s="14" t="s">
        <v>124</v>
      </c>
      <c r="AU135" s="14" t="s">
        <v>78</v>
      </c>
    </row>
    <row r="136" spans="2:65" s="1" customFormat="1" ht="37.9" customHeight="1" x14ac:dyDescent="0.2">
      <c r="B136" s="124"/>
      <c r="C136" s="125" t="s">
        <v>226</v>
      </c>
      <c r="D136" s="125" t="s">
        <v>118</v>
      </c>
      <c r="E136" s="126" t="s">
        <v>227</v>
      </c>
      <c r="F136" s="127" t="s">
        <v>228</v>
      </c>
      <c r="G136" s="128" t="s">
        <v>223</v>
      </c>
      <c r="H136" s="129">
        <v>10</v>
      </c>
      <c r="I136" s="130"/>
      <c r="J136" s="131">
        <f>ROUND(I136*H136,2)</f>
        <v>0</v>
      </c>
      <c r="K136" s="127" t="s">
        <v>122</v>
      </c>
      <c r="L136" s="29"/>
      <c r="M136" s="132" t="s">
        <v>3</v>
      </c>
      <c r="N136" s="133" t="s">
        <v>39</v>
      </c>
      <c r="P136" s="134">
        <f>O136*H136</f>
        <v>0</v>
      </c>
      <c r="Q136" s="134">
        <v>0</v>
      </c>
      <c r="R136" s="134">
        <f>Q136*H136</f>
        <v>0</v>
      </c>
      <c r="S136" s="134">
        <v>0</v>
      </c>
      <c r="T136" s="135">
        <f>S136*H136</f>
        <v>0</v>
      </c>
      <c r="AR136" s="136" t="s">
        <v>123</v>
      </c>
      <c r="AT136" s="136" t="s">
        <v>118</v>
      </c>
      <c r="AU136" s="136" t="s">
        <v>78</v>
      </c>
      <c r="AY136" s="14" t="s">
        <v>115</v>
      </c>
      <c r="BE136" s="137">
        <f>IF(N136="základní",J136,0)</f>
        <v>0</v>
      </c>
      <c r="BF136" s="137">
        <f>IF(N136="snížená",J136,0)</f>
        <v>0</v>
      </c>
      <c r="BG136" s="137">
        <f>IF(N136="zákl. přenesená",J136,0)</f>
        <v>0</v>
      </c>
      <c r="BH136" s="137">
        <f>IF(N136="sníž. přenesená",J136,0)</f>
        <v>0</v>
      </c>
      <c r="BI136" s="137">
        <f>IF(N136="nulová",J136,0)</f>
        <v>0</v>
      </c>
      <c r="BJ136" s="14" t="s">
        <v>76</v>
      </c>
      <c r="BK136" s="137">
        <f>ROUND(I136*H136,2)</f>
        <v>0</v>
      </c>
      <c r="BL136" s="14" t="s">
        <v>123</v>
      </c>
      <c r="BM136" s="136" t="s">
        <v>229</v>
      </c>
    </row>
    <row r="137" spans="2:65" s="1" customFormat="1" ht="39" x14ac:dyDescent="0.2">
      <c r="B137" s="29"/>
      <c r="D137" s="138" t="s">
        <v>124</v>
      </c>
      <c r="F137" s="139" t="s">
        <v>225</v>
      </c>
      <c r="I137" s="140"/>
      <c r="L137" s="29"/>
      <c r="M137" s="141"/>
      <c r="T137" s="50"/>
      <c r="AT137" s="14" t="s">
        <v>124</v>
      </c>
      <c r="AU137" s="14" t="s">
        <v>78</v>
      </c>
    </row>
    <row r="138" spans="2:65" s="1" customFormat="1" ht="90" customHeight="1" x14ac:dyDescent="0.2">
      <c r="B138" s="124"/>
      <c r="C138" s="125" t="s">
        <v>176</v>
      </c>
      <c r="D138" s="125" t="s">
        <v>118</v>
      </c>
      <c r="E138" s="126" t="s">
        <v>230</v>
      </c>
      <c r="F138" s="127" t="s">
        <v>231</v>
      </c>
      <c r="G138" s="128" t="s">
        <v>223</v>
      </c>
      <c r="H138" s="129">
        <v>5</v>
      </c>
      <c r="I138" s="130"/>
      <c r="J138" s="131">
        <f>ROUND(I138*H138,2)</f>
        <v>0</v>
      </c>
      <c r="K138" s="127" t="s">
        <v>122</v>
      </c>
      <c r="L138" s="29"/>
      <c r="M138" s="132" t="s">
        <v>3</v>
      </c>
      <c r="N138" s="133" t="s">
        <v>39</v>
      </c>
      <c r="P138" s="134">
        <f>O138*H138</f>
        <v>0</v>
      </c>
      <c r="Q138" s="134">
        <v>0</v>
      </c>
      <c r="R138" s="134">
        <f>Q138*H138</f>
        <v>0</v>
      </c>
      <c r="S138" s="134">
        <v>0</v>
      </c>
      <c r="T138" s="135">
        <f>S138*H138</f>
        <v>0</v>
      </c>
      <c r="AR138" s="136" t="s">
        <v>123</v>
      </c>
      <c r="AT138" s="136" t="s">
        <v>118</v>
      </c>
      <c r="AU138" s="136" t="s">
        <v>78</v>
      </c>
      <c r="AY138" s="14" t="s">
        <v>115</v>
      </c>
      <c r="BE138" s="137">
        <f>IF(N138="základní",J138,0)</f>
        <v>0</v>
      </c>
      <c r="BF138" s="137">
        <f>IF(N138="snížená",J138,0)</f>
        <v>0</v>
      </c>
      <c r="BG138" s="137">
        <f>IF(N138="zákl. přenesená",J138,0)</f>
        <v>0</v>
      </c>
      <c r="BH138" s="137">
        <f>IF(N138="sníž. přenesená",J138,0)</f>
        <v>0</v>
      </c>
      <c r="BI138" s="137">
        <f>IF(N138="nulová",J138,0)</f>
        <v>0</v>
      </c>
      <c r="BJ138" s="14" t="s">
        <v>76</v>
      </c>
      <c r="BK138" s="137">
        <f>ROUND(I138*H138,2)</f>
        <v>0</v>
      </c>
      <c r="BL138" s="14" t="s">
        <v>123</v>
      </c>
      <c r="BM138" s="136" t="s">
        <v>232</v>
      </c>
    </row>
    <row r="139" spans="2:65" s="1" customFormat="1" ht="68.25" x14ac:dyDescent="0.2">
      <c r="B139" s="29"/>
      <c r="D139" s="138" t="s">
        <v>124</v>
      </c>
      <c r="F139" s="139" t="s">
        <v>233</v>
      </c>
      <c r="I139" s="140"/>
      <c r="L139" s="29"/>
      <c r="M139" s="141"/>
      <c r="T139" s="50"/>
      <c r="AT139" s="14" t="s">
        <v>124</v>
      </c>
      <c r="AU139" s="14" t="s">
        <v>78</v>
      </c>
    </row>
    <row r="140" spans="2:65" s="1" customFormat="1" ht="90" customHeight="1" x14ac:dyDescent="0.2">
      <c r="B140" s="124"/>
      <c r="C140" s="125" t="s">
        <v>234</v>
      </c>
      <c r="D140" s="125" t="s">
        <v>118</v>
      </c>
      <c r="E140" s="126" t="s">
        <v>235</v>
      </c>
      <c r="F140" s="127" t="s">
        <v>236</v>
      </c>
      <c r="G140" s="128" t="s">
        <v>223</v>
      </c>
      <c r="H140" s="129">
        <v>5</v>
      </c>
      <c r="I140" s="130"/>
      <c r="J140" s="131">
        <f>ROUND(I140*H140,2)</f>
        <v>0</v>
      </c>
      <c r="K140" s="127" t="s">
        <v>122</v>
      </c>
      <c r="L140" s="29"/>
      <c r="M140" s="132" t="s">
        <v>3</v>
      </c>
      <c r="N140" s="133" t="s">
        <v>39</v>
      </c>
      <c r="P140" s="134">
        <f>O140*H140</f>
        <v>0</v>
      </c>
      <c r="Q140" s="134">
        <v>0</v>
      </c>
      <c r="R140" s="134">
        <f>Q140*H140</f>
        <v>0</v>
      </c>
      <c r="S140" s="134">
        <v>0</v>
      </c>
      <c r="T140" s="135">
        <f>S140*H140</f>
        <v>0</v>
      </c>
      <c r="AR140" s="136" t="s">
        <v>123</v>
      </c>
      <c r="AT140" s="136" t="s">
        <v>118</v>
      </c>
      <c r="AU140" s="136" t="s">
        <v>78</v>
      </c>
      <c r="AY140" s="14" t="s">
        <v>115</v>
      </c>
      <c r="BE140" s="137">
        <f>IF(N140="základní",J140,0)</f>
        <v>0</v>
      </c>
      <c r="BF140" s="137">
        <f>IF(N140="snížená",J140,0)</f>
        <v>0</v>
      </c>
      <c r="BG140" s="137">
        <f>IF(N140="zákl. přenesená",J140,0)</f>
        <v>0</v>
      </c>
      <c r="BH140" s="137">
        <f>IF(N140="sníž. přenesená",J140,0)</f>
        <v>0</v>
      </c>
      <c r="BI140" s="137">
        <f>IF(N140="nulová",J140,0)</f>
        <v>0</v>
      </c>
      <c r="BJ140" s="14" t="s">
        <v>76</v>
      </c>
      <c r="BK140" s="137">
        <f>ROUND(I140*H140,2)</f>
        <v>0</v>
      </c>
      <c r="BL140" s="14" t="s">
        <v>123</v>
      </c>
      <c r="BM140" s="136" t="s">
        <v>237</v>
      </c>
    </row>
    <row r="141" spans="2:65" s="1" customFormat="1" ht="68.25" x14ac:dyDescent="0.2">
      <c r="B141" s="29"/>
      <c r="D141" s="138" t="s">
        <v>124</v>
      </c>
      <c r="F141" s="139" t="s">
        <v>233</v>
      </c>
      <c r="I141" s="140"/>
      <c r="L141" s="29"/>
      <c r="M141" s="141"/>
      <c r="T141" s="50"/>
      <c r="AT141" s="14" t="s">
        <v>124</v>
      </c>
      <c r="AU141" s="14" t="s">
        <v>78</v>
      </c>
    </row>
    <row r="142" spans="2:65" s="1" customFormat="1" ht="90" customHeight="1" x14ac:dyDescent="0.2">
      <c r="B142" s="124"/>
      <c r="C142" s="125" t="s">
        <v>181</v>
      </c>
      <c r="D142" s="125" t="s">
        <v>118</v>
      </c>
      <c r="E142" s="126" t="s">
        <v>238</v>
      </c>
      <c r="F142" s="127" t="s">
        <v>239</v>
      </c>
      <c r="G142" s="128" t="s">
        <v>223</v>
      </c>
      <c r="H142" s="129">
        <v>5</v>
      </c>
      <c r="I142" s="130"/>
      <c r="J142" s="131">
        <f>ROUND(I142*H142,2)</f>
        <v>0</v>
      </c>
      <c r="K142" s="127" t="s">
        <v>122</v>
      </c>
      <c r="L142" s="29"/>
      <c r="M142" s="132" t="s">
        <v>3</v>
      </c>
      <c r="N142" s="133" t="s">
        <v>39</v>
      </c>
      <c r="P142" s="134">
        <f>O142*H142</f>
        <v>0</v>
      </c>
      <c r="Q142" s="134">
        <v>0</v>
      </c>
      <c r="R142" s="134">
        <f>Q142*H142</f>
        <v>0</v>
      </c>
      <c r="S142" s="134">
        <v>0</v>
      </c>
      <c r="T142" s="135">
        <f>S142*H142</f>
        <v>0</v>
      </c>
      <c r="AR142" s="136" t="s">
        <v>123</v>
      </c>
      <c r="AT142" s="136" t="s">
        <v>118</v>
      </c>
      <c r="AU142" s="136" t="s">
        <v>78</v>
      </c>
      <c r="AY142" s="14" t="s">
        <v>115</v>
      </c>
      <c r="BE142" s="137">
        <f>IF(N142="základní",J142,0)</f>
        <v>0</v>
      </c>
      <c r="BF142" s="137">
        <f>IF(N142="snížená",J142,0)</f>
        <v>0</v>
      </c>
      <c r="BG142" s="137">
        <f>IF(N142="zákl. přenesená",J142,0)</f>
        <v>0</v>
      </c>
      <c r="BH142" s="137">
        <f>IF(N142="sníž. přenesená",J142,0)</f>
        <v>0</v>
      </c>
      <c r="BI142" s="137">
        <f>IF(N142="nulová",J142,0)</f>
        <v>0</v>
      </c>
      <c r="BJ142" s="14" t="s">
        <v>76</v>
      </c>
      <c r="BK142" s="137">
        <f>ROUND(I142*H142,2)</f>
        <v>0</v>
      </c>
      <c r="BL142" s="14" t="s">
        <v>123</v>
      </c>
      <c r="BM142" s="136" t="s">
        <v>240</v>
      </c>
    </row>
    <row r="143" spans="2:65" s="1" customFormat="1" ht="68.25" x14ac:dyDescent="0.2">
      <c r="B143" s="29"/>
      <c r="D143" s="138" t="s">
        <v>124</v>
      </c>
      <c r="F143" s="139" t="s">
        <v>233</v>
      </c>
      <c r="I143" s="140"/>
      <c r="L143" s="29"/>
      <c r="M143" s="141"/>
      <c r="T143" s="50"/>
      <c r="AT143" s="14" t="s">
        <v>124</v>
      </c>
      <c r="AU143" s="14" t="s">
        <v>78</v>
      </c>
    </row>
    <row r="144" spans="2:65" s="1" customFormat="1" ht="90" customHeight="1" x14ac:dyDescent="0.2">
      <c r="B144" s="124"/>
      <c r="C144" s="125" t="s">
        <v>241</v>
      </c>
      <c r="D144" s="125" t="s">
        <v>118</v>
      </c>
      <c r="E144" s="126" t="s">
        <v>242</v>
      </c>
      <c r="F144" s="127" t="s">
        <v>243</v>
      </c>
      <c r="G144" s="128" t="s">
        <v>223</v>
      </c>
      <c r="H144" s="129">
        <v>5</v>
      </c>
      <c r="I144" s="130"/>
      <c r="J144" s="131">
        <f>ROUND(I144*H144,2)</f>
        <v>0</v>
      </c>
      <c r="K144" s="127" t="s">
        <v>122</v>
      </c>
      <c r="L144" s="29"/>
      <c r="M144" s="132" t="s">
        <v>3</v>
      </c>
      <c r="N144" s="133" t="s">
        <v>39</v>
      </c>
      <c r="P144" s="134">
        <f>O144*H144</f>
        <v>0</v>
      </c>
      <c r="Q144" s="134">
        <v>0</v>
      </c>
      <c r="R144" s="134">
        <f>Q144*H144</f>
        <v>0</v>
      </c>
      <c r="S144" s="134">
        <v>0</v>
      </c>
      <c r="T144" s="135">
        <f>S144*H144</f>
        <v>0</v>
      </c>
      <c r="AR144" s="136" t="s">
        <v>123</v>
      </c>
      <c r="AT144" s="136" t="s">
        <v>118</v>
      </c>
      <c r="AU144" s="136" t="s">
        <v>78</v>
      </c>
      <c r="AY144" s="14" t="s">
        <v>115</v>
      </c>
      <c r="BE144" s="137">
        <f>IF(N144="základní",J144,0)</f>
        <v>0</v>
      </c>
      <c r="BF144" s="137">
        <f>IF(N144="snížená",J144,0)</f>
        <v>0</v>
      </c>
      <c r="BG144" s="137">
        <f>IF(N144="zákl. přenesená",J144,0)</f>
        <v>0</v>
      </c>
      <c r="BH144" s="137">
        <f>IF(N144="sníž. přenesená",J144,0)</f>
        <v>0</v>
      </c>
      <c r="BI144" s="137">
        <f>IF(N144="nulová",J144,0)</f>
        <v>0</v>
      </c>
      <c r="BJ144" s="14" t="s">
        <v>76</v>
      </c>
      <c r="BK144" s="137">
        <f>ROUND(I144*H144,2)</f>
        <v>0</v>
      </c>
      <c r="BL144" s="14" t="s">
        <v>123</v>
      </c>
      <c r="BM144" s="136" t="s">
        <v>244</v>
      </c>
    </row>
    <row r="145" spans="2:65" s="1" customFormat="1" ht="68.25" x14ac:dyDescent="0.2">
      <c r="B145" s="29"/>
      <c r="D145" s="138" t="s">
        <v>124</v>
      </c>
      <c r="F145" s="139" t="s">
        <v>233</v>
      </c>
      <c r="I145" s="140"/>
      <c r="L145" s="29"/>
      <c r="M145" s="141"/>
      <c r="T145" s="50"/>
      <c r="AT145" s="14" t="s">
        <v>124</v>
      </c>
      <c r="AU145" s="14" t="s">
        <v>78</v>
      </c>
    </row>
    <row r="146" spans="2:65" s="1" customFormat="1" ht="90" customHeight="1" x14ac:dyDescent="0.2">
      <c r="B146" s="124"/>
      <c r="C146" s="125" t="s">
        <v>184</v>
      </c>
      <c r="D146" s="125" t="s">
        <v>118</v>
      </c>
      <c r="E146" s="126" t="s">
        <v>245</v>
      </c>
      <c r="F146" s="127" t="s">
        <v>246</v>
      </c>
      <c r="G146" s="128" t="s">
        <v>223</v>
      </c>
      <c r="H146" s="129">
        <v>5</v>
      </c>
      <c r="I146" s="130"/>
      <c r="J146" s="131">
        <f>ROUND(I146*H146,2)</f>
        <v>0</v>
      </c>
      <c r="K146" s="127" t="s">
        <v>122</v>
      </c>
      <c r="L146" s="29"/>
      <c r="M146" s="132" t="s">
        <v>3</v>
      </c>
      <c r="N146" s="133" t="s">
        <v>39</v>
      </c>
      <c r="P146" s="134">
        <f>O146*H146</f>
        <v>0</v>
      </c>
      <c r="Q146" s="134">
        <v>0</v>
      </c>
      <c r="R146" s="134">
        <f>Q146*H146</f>
        <v>0</v>
      </c>
      <c r="S146" s="134">
        <v>0</v>
      </c>
      <c r="T146" s="135">
        <f>S146*H146</f>
        <v>0</v>
      </c>
      <c r="AR146" s="136" t="s">
        <v>123</v>
      </c>
      <c r="AT146" s="136" t="s">
        <v>118</v>
      </c>
      <c r="AU146" s="136" t="s">
        <v>78</v>
      </c>
      <c r="AY146" s="14" t="s">
        <v>115</v>
      </c>
      <c r="BE146" s="137">
        <f>IF(N146="základní",J146,0)</f>
        <v>0</v>
      </c>
      <c r="BF146" s="137">
        <f>IF(N146="snížená",J146,0)</f>
        <v>0</v>
      </c>
      <c r="BG146" s="137">
        <f>IF(N146="zákl. přenesená",J146,0)</f>
        <v>0</v>
      </c>
      <c r="BH146" s="137">
        <f>IF(N146="sníž. přenesená",J146,0)</f>
        <v>0</v>
      </c>
      <c r="BI146" s="137">
        <f>IF(N146="nulová",J146,0)</f>
        <v>0</v>
      </c>
      <c r="BJ146" s="14" t="s">
        <v>76</v>
      </c>
      <c r="BK146" s="137">
        <f>ROUND(I146*H146,2)</f>
        <v>0</v>
      </c>
      <c r="BL146" s="14" t="s">
        <v>123</v>
      </c>
      <c r="BM146" s="136" t="s">
        <v>247</v>
      </c>
    </row>
    <row r="147" spans="2:65" s="1" customFormat="1" ht="68.25" x14ac:dyDescent="0.2">
      <c r="B147" s="29"/>
      <c r="D147" s="138" t="s">
        <v>124</v>
      </c>
      <c r="F147" s="139" t="s">
        <v>248</v>
      </c>
      <c r="I147" s="140"/>
      <c r="L147" s="29"/>
      <c r="M147" s="141"/>
      <c r="T147" s="50"/>
      <c r="AT147" s="14" t="s">
        <v>124</v>
      </c>
      <c r="AU147" s="14" t="s">
        <v>78</v>
      </c>
    </row>
    <row r="148" spans="2:65" s="1" customFormat="1" ht="90" customHeight="1" x14ac:dyDescent="0.2">
      <c r="B148" s="124"/>
      <c r="C148" s="125" t="s">
        <v>249</v>
      </c>
      <c r="D148" s="125" t="s">
        <v>118</v>
      </c>
      <c r="E148" s="126" t="s">
        <v>250</v>
      </c>
      <c r="F148" s="127" t="s">
        <v>251</v>
      </c>
      <c r="G148" s="128" t="s">
        <v>223</v>
      </c>
      <c r="H148" s="129">
        <v>5</v>
      </c>
      <c r="I148" s="130"/>
      <c r="J148" s="131">
        <f>ROUND(I148*H148,2)</f>
        <v>0</v>
      </c>
      <c r="K148" s="127" t="s">
        <v>122</v>
      </c>
      <c r="L148" s="29"/>
      <c r="M148" s="132" t="s">
        <v>3</v>
      </c>
      <c r="N148" s="133" t="s">
        <v>39</v>
      </c>
      <c r="P148" s="134">
        <f>O148*H148</f>
        <v>0</v>
      </c>
      <c r="Q148" s="134">
        <v>0</v>
      </c>
      <c r="R148" s="134">
        <f>Q148*H148</f>
        <v>0</v>
      </c>
      <c r="S148" s="134">
        <v>0</v>
      </c>
      <c r="T148" s="135">
        <f>S148*H148</f>
        <v>0</v>
      </c>
      <c r="AR148" s="136" t="s">
        <v>123</v>
      </c>
      <c r="AT148" s="136" t="s">
        <v>118</v>
      </c>
      <c r="AU148" s="136" t="s">
        <v>78</v>
      </c>
      <c r="AY148" s="14" t="s">
        <v>115</v>
      </c>
      <c r="BE148" s="137">
        <f>IF(N148="základní",J148,0)</f>
        <v>0</v>
      </c>
      <c r="BF148" s="137">
        <f>IF(N148="snížená",J148,0)</f>
        <v>0</v>
      </c>
      <c r="BG148" s="137">
        <f>IF(N148="zákl. přenesená",J148,0)</f>
        <v>0</v>
      </c>
      <c r="BH148" s="137">
        <f>IF(N148="sníž. přenesená",J148,0)</f>
        <v>0</v>
      </c>
      <c r="BI148" s="137">
        <f>IF(N148="nulová",J148,0)</f>
        <v>0</v>
      </c>
      <c r="BJ148" s="14" t="s">
        <v>76</v>
      </c>
      <c r="BK148" s="137">
        <f>ROUND(I148*H148,2)</f>
        <v>0</v>
      </c>
      <c r="BL148" s="14" t="s">
        <v>123</v>
      </c>
      <c r="BM148" s="136" t="s">
        <v>252</v>
      </c>
    </row>
    <row r="149" spans="2:65" s="1" customFormat="1" ht="68.25" x14ac:dyDescent="0.2">
      <c r="B149" s="29"/>
      <c r="D149" s="138" t="s">
        <v>124</v>
      </c>
      <c r="F149" s="139" t="s">
        <v>248</v>
      </c>
      <c r="I149" s="140"/>
      <c r="L149" s="29"/>
      <c r="M149" s="141"/>
      <c r="T149" s="50"/>
      <c r="AT149" s="14" t="s">
        <v>124</v>
      </c>
      <c r="AU149" s="14" t="s">
        <v>78</v>
      </c>
    </row>
    <row r="150" spans="2:65" s="1" customFormat="1" ht="101.25" customHeight="1" x14ac:dyDescent="0.2">
      <c r="B150" s="124"/>
      <c r="C150" s="125" t="s">
        <v>189</v>
      </c>
      <c r="D150" s="125" t="s">
        <v>118</v>
      </c>
      <c r="E150" s="126" t="s">
        <v>253</v>
      </c>
      <c r="F150" s="127" t="s">
        <v>254</v>
      </c>
      <c r="G150" s="128" t="s">
        <v>223</v>
      </c>
      <c r="H150" s="129">
        <v>5</v>
      </c>
      <c r="I150" s="130"/>
      <c r="J150" s="131">
        <f>ROUND(I150*H150,2)</f>
        <v>0</v>
      </c>
      <c r="K150" s="127" t="s">
        <v>122</v>
      </c>
      <c r="L150" s="29"/>
      <c r="M150" s="132" t="s">
        <v>3</v>
      </c>
      <c r="N150" s="133" t="s">
        <v>39</v>
      </c>
      <c r="P150" s="134">
        <f>O150*H150</f>
        <v>0</v>
      </c>
      <c r="Q150" s="134">
        <v>0</v>
      </c>
      <c r="R150" s="134">
        <f>Q150*H150</f>
        <v>0</v>
      </c>
      <c r="S150" s="134">
        <v>0</v>
      </c>
      <c r="T150" s="135">
        <f>S150*H150</f>
        <v>0</v>
      </c>
      <c r="AR150" s="136" t="s">
        <v>123</v>
      </c>
      <c r="AT150" s="136" t="s">
        <v>118</v>
      </c>
      <c r="AU150" s="136" t="s">
        <v>78</v>
      </c>
      <c r="AY150" s="14" t="s">
        <v>115</v>
      </c>
      <c r="BE150" s="137">
        <f>IF(N150="základní",J150,0)</f>
        <v>0</v>
      </c>
      <c r="BF150" s="137">
        <f>IF(N150="snížená",J150,0)</f>
        <v>0</v>
      </c>
      <c r="BG150" s="137">
        <f>IF(N150="zákl. přenesená",J150,0)</f>
        <v>0</v>
      </c>
      <c r="BH150" s="137">
        <f>IF(N150="sníž. přenesená",J150,0)</f>
        <v>0</v>
      </c>
      <c r="BI150" s="137">
        <f>IF(N150="nulová",J150,0)</f>
        <v>0</v>
      </c>
      <c r="BJ150" s="14" t="s">
        <v>76</v>
      </c>
      <c r="BK150" s="137">
        <f>ROUND(I150*H150,2)</f>
        <v>0</v>
      </c>
      <c r="BL150" s="14" t="s">
        <v>123</v>
      </c>
      <c r="BM150" s="136" t="s">
        <v>255</v>
      </c>
    </row>
    <row r="151" spans="2:65" s="1" customFormat="1" ht="68.25" x14ac:dyDescent="0.2">
      <c r="B151" s="29"/>
      <c r="D151" s="138" t="s">
        <v>124</v>
      </c>
      <c r="F151" s="139" t="s">
        <v>248</v>
      </c>
      <c r="I151" s="140"/>
      <c r="L151" s="29"/>
      <c r="M151" s="141"/>
      <c r="T151" s="50"/>
      <c r="AT151" s="14" t="s">
        <v>124</v>
      </c>
      <c r="AU151" s="14" t="s">
        <v>78</v>
      </c>
    </row>
    <row r="152" spans="2:65" s="1" customFormat="1" ht="101.25" customHeight="1" x14ac:dyDescent="0.2">
      <c r="B152" s="124"/>
      <c r="C152" s="125" t="s">
        <v>256</v>
      </c>
      <c r="D152" s="125" t="s">
        <v>118</v>
      </c>
      <c r="E152" s="126" t="s">
        <v>257</v>
      </c>
      <c r="F152" s="127" t="s">
        <v>258</v>
      </c>
      <c r="G152" s="128" t="s">
        <v>223</v>
      </c>
      <c r="H152" s="129">
        <v>5</v>
      </c>
      <c r="I152" s="130"/>
      <c r="J152" s="131">
        <f>ROUND(I152*H152,2)</f>
        <v>0</v>
      </c>
      <c r="K152" s="127" t="s">
        <v>122</v>
      </c>
      <c r="L152" s="29"/>
      <c r="M152" s="132" t="s">
        <v>3</v>
      </c>
      <c r="N152" s="133" t="s">
        <v>39</v>
      </c>
      <c r="P152" s="134">
        <f>O152*H152</f>
        <v>0</v>
      </c>
      <c r="Q152" s="134">
        <v>0</v>
      </c>
      <c r="R152" s="134">
        <f>Q152*H152</f>
        <v>0</v>
      </c>
      <c r="S152" s="134">
        <v>0</v>
      </c>
      <c r="T152" s="135">
        <f>S152*H152</f>
        <v>0</v>
      </c>
      <c r="AR152" s="136" t="s">
        <v>123</v>
      </c>
      <c r="AT152" s="136" t="s">
        <v>118</v>
      </c>
      <c r="AU152" s="136" t="s">
        <v>78</v>
      </c>
      <c r="AY152" s="14" t="s">
        <v>115</v>
      </c>
      <c r="BE152" s="137">
        <f>IF(N152="základní",J152,0)</f>
        <v>0</v>
      </c>
      <c r="BF152" s="137">
        <f>IF(N152="snížená",J152,0)</f>
        <v>0</v>
      </c>
      <c r="BG152" s="137">
        <f>IF(N152="zákl. přenesená",J152,0)</f>
        <v>0</v>
      </c>
      <c r="BH152" s="137">
        <f>IF(N152="sníž. přenesená",J152,0)</f>
        <v>0</v>
      </c>
      <c r="BI152" s="137">
        <f>IF(N152="nulová",J152,0)</f>
        <v>0</v>
      </c>
      <c r="BJ152" s="14" t="s">
        <v>76</v>
      </c>
      <c r="BK152" s="137">
        <f>ROUND(I152*H152,2)</f>
        <v>0</v>
      </c>
      <c r="BL152" s="14" t="s">
        <v>123</v>
      </c>
      <c r="BM152" s="136" t="s">
        <v>259</v>
      </c>
    </row>
    <row r="153" spans="2:65" s="1" customFormat="1" ht="68.25" x14ac:dyDescent="0.2">
      <c r="B153" s="29"/>
      <c r="D153" s="138" t="s">
        <v>124</v>
      </c>
      <c r="F153" s="139" t="s">
        <v>248</v>
      </c>
      <c r="I153" s="140"/>
      <c r="L153" s="29"/>
      <c r="M153" s="141"/>
      <c r="T153" s="50"/>
      <c r="AT153" s="14" t="s">
        <v>124</v>
      </c>
      <c r="AU153" s="14" t="s">
        <v>78</v>
      </c>
    </row>
    <row r="154" spans="2:65" s="1" customFormat="1" ht="114.95" customHeight="1" x14ac:dyDescent="0.2">
      <c r="B154" s="124"/>
      <c r="C154" s="125" t="s">
        <v>193</v>
      </c>
      <c r="D154" s="125" t="s">
        <v>118</v>
      </c>
      <c r="E154" s="126" t="s">
        <v>260</v>
      </c>
      <c r="F154" s="127" t="s">
        <v>261</v>
      </c>
      <c r="G154" s="128" t="s">
        <v>121</v>
      </c>
      <c r="H154" s="129">
        <v>0.1</v>
      </c>
      <c r="I154" s="130"/>
      <c r="J154" s="131">
        <f>ROUND(I154*H154,2)</f>
        <v>0</v>
      </c>
      <c r="K154" s="127" t="s">
        <v>122</v>
      </c>
      <c r="L154" s="29"/>
      <c r="M154" s="132" t="s">
        <v>3</v>
      </c>
      <c r="N154" s="133" t="s">
        <v>39</v>
      </c>
      <c r="P154" s="134">
        <f>O154*H154</f>
        <v>0</v>
      </c>
      <c r="Q154" s="134">
        <v>0</v>
      </c>
      <c r="R154" s="134">
        <f>Q154*H154</f>
        <v>0</v>
      </c>
      <c r="S154" s="134">
        <v>0</v>
      </c>
      <c r="T154" s="135">
        <f>S154*H154</f>
        <v>0</v>
      </c>
      <c r="AR154" s="136" t="s">
        <v>123</v>
      </c>
      <c r="AT154" s="136" t="s">
        <v>118</v>
      </c>
      <c r="AU154" s="136" t="s">
        <v>78</v>
      </c>
      <c r="AY154" s="14" t="s">
        <v>115</v>
      </c>
      <c r="BE154" s="137">
        <f>IF(N154="základní",J154,0)</f>
        <v>0</v>
      </c>
      <c r="BF154" s="137">
        <f>IF(N154="snížená",J154,0)</f>
        <v>0</v>
      </c>
      <c r="BG154" s="137">
        <f>IF(N154="zákl. přenesená",J154,0)</f>
        <v>0</v>
      </c>
      <c r="BH154" s="137">
        <f>IF(N154="sníž. přenesená",J154,0)</f>
        <v>0</v>
      </c>
      <c r="BI154" s="137">
        <f>IF(N154="nulová",J154,0)</f>
        <v>0</v>
      </c>
      <c r="BJ154" s="14" t="s">
        <v>76</v>
      </c>
      <c r="BK154" s="137">
        <f>ROUND(I154*H154,2)</f>
        <v>0</v>
      </c>
      <c r="BL154" s="14" t="s">
        <v>123</v>
      </c>
      <c r="BM154" s="136" t="s">
        <v>262</v>
      </c>
    </row>
    <row r="155" spans="2:65" s="1" customFormat="1" ht="87.75" x14ac:dyDescent="0.2">
      <c r="B155" s="29"/>
      <c r="D155" s="138" t="s">
        <v>124</v>
      </c>
      <c r="F155" s="139" t="s">
        <v>263</v>
      </c>
      <c r="I155" s="140"/>
      <c r="L155" s="29"/>
      <c r="M155" s="141"/>
      <c r="T155" s="50"/>
      <c r="AT155" s="14" t="s">
        <v>124</v>
      </c>
      <c r="AU155" s="14" t="s">
        <v>78</v>
      </c>
    </row>
    <row r="156" spans="2:65" s="1" customFormat="1" ht="114.95" customHeight="1" x14ac:dyDescent="0.2">
      <c r="B156" s="124"/>
      <c r="C156" s="125" t="s">
        <v>264</v>
      </c>
      <c r="D156" s="125" t="s">
        <v>118</v>
      </c>
      <c r="E156" s="126" t="s">
        <v>265</v>
      </c>
      <c r="F156" s="127" t="s">
        <v>266</v>
      </c>
      <c r="G156" s="128" t="s">
        <v>121</v>
      </c>
      <c r="H156" s="129">
        <v>0.5</v>
      </c>
      <c r="I156" s="130"/>
      <c r="J156" s="131">
        <f>ROUND(I156*H156,2)</f>
        <v>0</v>
      </c>
      <c r="K156" s="127" t="s">
        <v>122</v>
      </c>
      <c r="L156" s="29"/>
      <c r="M156" s="132" t="s">
        <v>3</v>
      </c>
      <c r="N156" s="133" t="s">
        <v>39</v>
      </c>
      <c r="P156" s="134">
        <f>O156*H156</f>
        <v>0</v>
      </c>
      <c r="Q156" s="134">
        <v>0</v>
      </c>
      <c r="R156" s="134">
        <f>Q156*H156</f>
        <v>0</v>
      </c>
      <c r="S156" s="134">
        <v>0</v>
      </c>
      <c r="T156" s="135">
        <f>S156*H156</f>
        <v>0</v>
      </c>
      <c r="AR156" s="136" t="s">
        <v>123</v>
      </c>
      <c r="AT156" s="136" t="s">
        <v>118</v>
      </c>
      <c r="AU156" s="136" t="s">
        <v>78</v>
      </c>
      <c r="AY156" s="14" t="s">
        <v>115</v>
      </c>
      <c r="BE156" s="137">
        <f>IF(N156="základní",J156,0)</f>
        <v>0</v>
      </c>
      <c r="BF156" s="137">
        <f>IF(N156="snížená",J156,0)</f>
        <v>0</v>
      </c>
      <c r="BG156" s="137">
        <f>IF(N156="zákl. přenesená",J156,0)</f>
        <v>0</v>
      </c>
      <c r="BH156" s="137">
        <f>IF(N156="sníž. přenesená",J156,0)</f>
        <v>0</v>
      </c>
      <c r="BI156" s="137">
        <f>IF(N156="nulová",J156,0)</f>
        <v>0</v>
      </c>
      <c r="BJ156" s="14" t="s">
        <v>76</v>
      </c>
      <c r="BK156" s="137">
        <f>ROUND(I156*H156,2)</f>
        <v>0</v>
      </c>
      <c r="BL156" s="14" t="s">
        <v>123</v>
      </c>
      <c r="BM156" s="136" t="s">
        <v>267</v>
      </c>
    </row>
    <row r="157" spans="2:65" s="1" customFormat="1" ht="87.75" x14ac:dyDescent="0.2">
      <c r="B157" s="29"/>
      <c r="D157" s="138" t="s">
        <v>124</v>
      </c>
      <c r="F157" s="139" t="s">
        <v>263</v>
      </c>
      <c r="I157" s="140"/>
      <c r="L157" s="29"/>
      <c r="M157" s="141"/>
      <c r="T157" s="50"/>
      <c r="AT157" s="14" t="s">
        <v>124</v>
      </c>
      <c r="AU157" s="14" t="s">
        <v>78</v>
      </c>
    </row>
    <row r="158" spans="2:65" s="1" customFormat="1" ht="114.95" customHeight="1" x14ac:dyDescent="0.2">
      <c r="B158" s="124"/>
      <c r="C158" s="125" t="s">
        <v>198</v>
      </c>
      <c r="D158" s="125" t="s">
        <v>118</v>
      </c>
      <c r="E158" s="126" t="s">
        <v>268</v>
      </c>
      <c r="F158" s="127" t="s">
        <v>269</v>
      </c>
      <c r="G158" s="128" t="s">
        <v>121</v>
      </c>
      <c r="H158" s="129">
        <v>0.1</v>
      </c>
      <c r="I158" s="130"/>
      <c r="J158" s="131">
        <f>ROUND(I158*H158,2)</f>
        <v>0</v>
      </c>
      <c r="K158" s="127" t="s">
        <v>122</v>
      </c>
      <c r="L158" s="29"/>
      <c r="M158" s="132" t="s">
        <v>3</v>
      </c>
      <c r="N158" s="133" t="s">
        <v>39</v>
      </c>
      <c r="P158" s="134">
        <f>O158*H158</f>
        <v>0</v>
      </c>
      <c r="Q158" s="134">
        <v>0</v>
      </c>
      <c r="R158" s="134">
        <f>Q158*H158</f>
        <v>0</v>
      </c>
      <c r="S158" s="134">
        <v>0</v>
      </c>
      <c r="T158" s="135">
        <f>S158*H158</f>
        <v>0</v>
      </c>
      <c r="AR158" s="136" t="s">
        <v>123</v>
      </c>
      <c r="AT158" s="136" t="s">
        <v>118</v>
      </c>
      <c r="AU158" s="136" t="s">
        <v>78</v>
      </c>
      <c r="AY158" s="14" t="s">
        <v>115</v>
      </c>
      <c r="BE158" s="137">
        <f>IF(N158="základní",J158,0)</f>
        <v>0</v>
      </c>
      <c r="BF158" s="137">
        <f>IF(N158="snížená",J158,0)</f>
        <v>0</v>
      </c>
      <c r="BG158" s="137">
        <f>IF(N158="zákl. přenesená",J158,0)</f>
        <v>0</v>
      </c>
      <c r="BH158" s="137">
        <f>IF(N158="sníž. přenesená",J158,0)</f>
        <v>0</v>
      </c>
      <c r="BI158" s="137">
        <f>IF(N158="nulová",J158,0)</f>
        <v>0</v>
      </c>
      <c r="BJ158" s="14" t="s">
        <v>76</v>
      </c>
      <c r="BK158" s="137">
        <f>ROUND(I158*H158,2)</f>
        <v>0</v>
      </c>
      <c r="BL158" s="14" t="s">
        <v>123</v>
      </c>
      <c r="BM158" s="136" t="s">
        <v>270</v>
      </c>
    </row>
    <row r="159" spans="2:65" s="1" customFormat="1" ht="87.75" x14ac:dyDescent="0.2">
      <c r="B159" s="29"/>
      <c r="D159" s="138" t="s">
        <v>124</v>
      </c>
      <c r="F159" s="139" t="s">
        <v>271</v>
      </c>
      <c r="I159" s="140"/>
      <c r="L159" s="29"/>
      <c r="M159" s="141"/>
      <c r="T159" s="50"/>
      <c r="AT159" s="14" t="s">
        <v>124</v>
      </c>
      <c r="AU159" s="14" t="s">
        <v>78</v>
      </c>
    </row>
    <row r="160" spans="2:65" s="1" customFormat="1" ht="114.95" customHeight="1" x14ac:dyDescent="0.2">
      <c r="B160" s="124"/>
      <c r="C160" s="125" t="s">
        <v>272</v>
      </c>
      <c r="D160" s="125" t="s">
        <v>118</v>
      </c>
      <c r="E160" s="126" t="s">
        <v>273</v>
      </c>
      <c r="F160" s="127" t="s">
        <v>274</v>
      </c>
      <c r="G160" s="128" t="s">
        <v>121</v>
      </c>
      <c r="H160" s="129">
        <v>0.5</v>
      </c>
      <c r="I160" s="130"/>
      <c r="J160" s="131">
        <f>ROUND(I160*H160,2)</f>
        <v>0</v>
      </c>
      <c r="K160" s="127" t="s">
        <v>122</v>
      </c>
      <c r="L160" s="29"/>
      <c r="M160" s="132" t="s">
        <v>3</v>
      </c>
      <c r="N160" s="133" t="s">
        <v>39</v>
      </c>
      <c r="P160" s="134">
        <f>O160*H160</f>
        <v>0</v>
      </c>
      <c r="Q160" s="134">
        <v>0</v>
      </c>
      <c r="R160" s="134">
        <f>Q160*H160</f>
        <v>0</v>
      </c>
      <c r="S160" s="134">
        <v>0</v>
      </c>
      <c r="T160" s="135">
        <f>S160*H160</f>
        <v>0</v>
      </c>
      <c r="AR160" s="136" t="s">
        <v>123</v>
      </c>
      <c r="AT160" s="136" t="s">
        <v>118</v>
      </c>
      <c r="AU160" s="136" t="s">
        <v>78</v>
      </c>
      <c r="AY160" s="14" t="s">
        <v>115</v>
      </c>
      <c r="BE160" s="137">
        <f>IF(N160="základní",J160,0)</f>
        <v>0</v>
      </c>
      <c r="BF160" s="137">
        <f>IF(N160="snížená",J160,0)</f>
        <v>0</v>
      </c>
      <c r="BG160" s="137">
        <f>IF(N160="zákl. přenesená",J160,0)</f>
        <v>0</v>
      </c>
      <c r="BH160" s="137">
        <f>IF(N160="sníž. přenesená",J160,0)</f>
        <v>0</v>
      </c>
      <c r="BI160" s="137">
        <f>IF(N160="nulová",J160,0)</f>
        <v>0</v>
      </c>
      <c r="BJ160" s="14" t="s">
        <v>76</v>
      </c>
      <c r="BK160" s="137">
        <f>ROUND(I160*H160,2)</f>
        <v>0</v>
      </c>
      <c r="BL160" s="14" t="s">
        <v>123</v>
      </c>
      <c r="BM160" s="136" t="s">
        <v>275</v>
      </c>
    </row>
    <row r="161" spans="2:65" s="1" customFormat="1" ht="87.75" x14ac:dyDescent="0.2">
      <c r="B161" s="29"/>
      <c r="D161" s="138" t="s">
        <v>124</v>
      </c>
      <c r="F161" s="139" t="s">
        <v>271</v>
      </c>
      <c r="I161" s="140"/>
      <c r="L161" s="29"/>
      <c r="M161" s="141"/>
      <c r="T161" s="50"/>
      <c r="AT161" s="14" t="s">
        <v>124</v>
      </c>
      <c r="AU161" s="14" t="s">
        <v>78</v>
      </c>
    </row>
    <row r="162" spans="2:65" s="1" customFormat="1" ht="114.95" customHeight="1" x14ac:dyDescent="0.2">
      <c r="B162" s="124"/>
      <c r="C162" s="125" t="s">
        <v>201</v>
      </c>
      <c r="D162" s="125" t="s">
        <v>118</v>
      </c>
      <c r="E162" s="126" t="s">
        <v>276</v>
      </c>
      <c r="F162" s="127" t="s">
        <v>277</v>
      </c>
      <c r="G162" s="128" t="s">
        <v>128</v>
      </c>
      <c r="H162" s="129">
        <v>200</v>
      </c>
      <c r="I162" s="130"/>
      <c r="J162" s="131">
        <f>ROUND(I162*H162,2)</f>
        <v>0</v>
      </c>
      <c r="K162" s="127" t="s">
        <v>122</v>
      </c>
      <c r="L162" s="29"/>
      <c r="M162" s="132" t="s">
        <v>3</v>
      </c>
      <c r="N162" s="133" t="s">
        <v>39</v>
      </c>
      <c r="P162" s="134">
        <f>O162*H162</f>
        <v>0</v>
      </c>
      <c r="Q162" s="134">
        <v>0</v>
      </c>
      <c r="R162" s="134">
        <f>Q162*H162</f>
        <v>0</v>
      </c>
      <c r="S162" s="134">
        <v>0</v>
      </c>
      <c r="T162" s="135">
        <f>S162*H162</f>
        <v>0</v>
      </c>
      <c r="AR162" s="136" t="s">
        <v>123</v>
      </c>
      <c r="AT162" s="136" t="s">
        <v>118</v>
      </c>
      <c r="AU162" s="136" t="s">
        <v>78</v>
      </c>
      <c r="AY162" s="14" t="s">
        <v>115</v>
      </c>
      <c r="BE162" s="137">
        <f>IF(N162="základní",J162,0)</f>
        <v>0</v>
      </c>
      <c r="BF162" s="137">
        <f>IF(N162="snížená",J162,0)</f>
        <v>0</v>
      </c>
      <c r="BG162" s="137">
        <f>IF(N162="zákl. přenesená",J162,0)</f>
        <v>0</v>
      </c>
      <c r="BH162" s="137">
        <f>IF(N162="sníž. přenesená",J162,0)</f>
        <v>0</v>
      </c>
      <c r="BI162" s="137">
        <f>IF(N162="nulová",J162,0)</f>
        <v>0</v>
      </c>
      <c r="BJ162" s="14" t="s">
        <v>76</v>
      </c>
      <c r="BK162" s="137">
        <f>ROUND(I162*H162,2)</f>
        <v>0</v>
      </c>
      <c r="BL162" s="14" t="s">
        <v>123</v>
      </c>
      <c r="BM162" s="136" t="s">
        <v>278</v>
      </c>
    </row>
    <row r="163" spans="2:65" s="1" customFormat="1" ht="87.75" x14ac:dyDescent="0.2">
      <c r="B163" s="29"/>
      <c r="D163" s="138" t="s">
        <v>124</v>
      </c>
      <c r="F163" s="139" t="s">
        <v>271</v>
      </c>
      <c r="I163" s="140"/>
      <c r="L163" s="29"/>
      <c r="M163" s="141"/>
      <c r="T163" s="50"/>
      <c r="AT163" s="14" t="s">
        <v>124</v>
      </c>
      <c r="AU163" s="14" t="s">
        <v>78</v>
      </c>
    </row>
    <row r="164" spans="2:65" s="1" customFormat="1" ht="114.95" customHeight="1" x14ac:dyDescent="0.2">
      <c r="B164" s="124"/>
      <c r="C164" s="125" t="s">
        <v>279</v>
      </c>
      <c r="D164" s="125" t="s">
        <v>118</v>
      </c>
      <c r="E164" s="126" t="s">
        <v>280</v>
      </c>
      <c r="F164" s="127" t="s">
        <v>281</v>
      </c>
      <c r="G164" s="128" t="s">
        <v>128</v>
      </c>
      <c r="H164" s="129">
        <v>200</v>
      </c>
      <c r="I164" s="130"/>
      <c r="J164" s="131">
        <f>ROUND(I164*H164,2)</f>
        <v>0</v>
      </c>
      <c r="K164" s="127" t="s">
        <v>122</v>
      </c>
      <c r="L164" s="29"/>
      <c r="M164" s="132" t="s">
        <v>3</v>
      </c>
      <c r="N164" s="133" t="s">
        <v>39</v>
      </c>
      <c r="P164" s="134">
        <f>O164*H164</f>
        <v>0</v>
      </c>
      <c r="Q164" s="134">
        <v>0</v>
      </c>
      <c r="R164" s="134">
        <f>Q164*H164</f>
        <v>0</v>
      </c>
      <c r="S164" s="134">
        <v>0</v>
      </c>
      <c r="T164" s="135">
        <f>S164*H164</f>
        <v>0</v>
      </c>
      <c r="AR164" s="136" t="s">
        <v>123</v>
      </c>
      <c r="AT164" s="136" t="s">
        <v>118</v>
      </c>
      <c r="AU164" s="136" t="s">
        <v>78</v>
      </c>
      <c r="AY164" s="14" t="s">
        <v>115</v>
      </c>
      <c r="BE164" s="137">
        <f>IF(N164="základní",J164,0)</f>
        <v>0</v>
      </c>
      <c r="BF164" s="137">
        <f>IF(N164="snížená",J164,0)</f>
        <v>0</v>
      </c>
      <c r="BG164" s="137">
        <f>IF(N164="zákl. přenesená",J164,0)</f>
        <v>0</v>
      </c>
      <c r="BH164" s="137">
        <f>IF(N164="sníž. přenesená",J164,0)</f>
        <v>0</v>
      </c>
      <c r="BI164" s="137">
        <f>IF(N164="nulová",J164,0)</f>
        <v>0</v>
      </c>
      <c r="BJ164" s="14" t="s">
        <v>76</v>
      </c>
      <c r="BK164" s="137">
        <f>ROUND(I164*H164,2)</f>
        <v>0</v>
      </c>
      <c r="BL164" s="14" t="s">
        <v>123</v>
      </c>
      <c r="BM164" s="136" t="s">
        <v>282</v>
      </c>
    </row>
    <row r="165" spans="2:65" s="1" customFormat="1" ht="87.75" x14ac:dyDescent="0.2">
      <c r="B165" s="29"/>
      <c r="D165" s="138" t="s">
        <v>124</v>
      </c>
      <c r="F165" s="139" t="s">
        <v>271</v>
      </c>
      <c r="I165" s="140"/>
      <c r="L165" s="29"/>
      <c r="M165" s="141"/>
      <c r="T165" s="50"/>
      <c r="AT165" s="14" t="s">
        <v>124</v>
      </c>
      <c r="AU165" s="14" t="s">
        <v>78</v>
      </c>
    </row>
    <row r="166" spans="2:65" s="1" customFormat="1" ht="44.25" customHeight="1" x14ac:dyDescent="0.2">
      <c r="B166" s="124"/>
      <c r="C166" s="125" t="s">
        <v>204</v>
      </c>
      <c r="D166" s="125" t="s">
        <v>118</v>
      </c>
      <c r="E166" s="126" t="s">
        <v>283</v>
      </c>
      <c r="F166" s="127" t="s">
        <v>284</v>
      </c>
      <c r="G166" s="128" t="s">
        <v>223</v>
      </c>
      <c r="H166" s="129">
        <v>1000</v>
      </c>
      <c r="I166" s="130"/>
      <c r="J166" s="131">
        <f>ROUND(I166*H166,2)</f>
        <v>0</v>
      </c>
      <c r="K166" s="127" t="s">
        <v>122</v>
      </c>
      <c r="L166" s="29"/>
      <c r="M166" s="132" t="s">
        <v>3</v>
      </c>
      <c r="N166" s="133" t="s">
        <v>39</v>
      </c>
      <c r="P166" s="134">
        <f>O166*H166</f>
        <v>0</v>
      </c>
      <c r="Q166" s="134">
        <v>0</v>
      </c>
      <c r="R166" s="134">
        <f>Q166*H166</f>
        <v>0</v>
      </c>
      <c r="S166" s="134">
        <v>0</v>
      </c>
      <c r="T166" s="135">
        <f>S166*H166</f>
        <v>0</v>
      </c>
      <c r="AR166" s="136" t="s">
        <v>123</v>
      </c>
      <c r="AT166" s="136" t="s">
        <v>118</v>
      </c>
      <c r="AU166" s="136" t="s">
        <v>78</v>
      </c>
      <c r="AY166" s="14" t="s">
        <v>115</v>
      </c>
      <c r="BE166" s="137">
        <f>IF(N166="základní",J166,0)</f>
        <v>0</v>
      </c>
      <c r="BF166" s="137">
        <f>IF(N166="snížená",J166,0)</f>
        <v>0</v>
      </c>
      <c r="BG166" s="137">
        <f>IF(N166="zákl. přenesená",J166,0)</f>
        <v>0</v>
      </c>
      <c r="BH166" s="137">
        <f>IF(N166="sníž. přenesená",J166,0)</f>
        <v>0</v>
      </c>
      <c r="BI166" s="137">
        <f>IF(N166="nulová",J166,0)</f>
        <v>0</v>
      </c>
      <c r="BJ166" s="14" t="s">
        <v>76</v>
      </c>
      <c r="BK166" s="137">
        <f>ROUND(I166*H166,2)</f>
        <v>0</v>
      </c>
      <c r="BL166" s="14" t="s">
        <v>123</v>
      </c>
      <c r="BM166" s="136" t="s">
        <v>285</v>
      </c>
    </row>
    <row r="167" spans="2:65" s="1" customFormat="1" ht="39" x14ac:dyDescent="0.2">
      <c r="B167" s="29"/>
      <c r="D167" s="138" t="s">
        <v>124</v>
      </c>
      <c r="F167" s="139" t="s">
        <v>286</v>
      </c>
      <c r="I167" s="140"/>
      <c r="L167" s="29"/>
      <c r="M167" s="141"/>
      <c r="T167" s="50"/>
      <c r="AT167" s="14" t="s">
        <v>124</v>
      </c>
      <c r="AU167" s="14" t="s">
        <v>78</v>
      </c>
    </row>
    <row r="168" spans="2:65" s="1" customFormat="1" ht="44.25" customHeight="1" x14ac:dyDescent="0.2">
      <c r="B168" s="124"/>
      <c r="C168" s="125" t="s">
        <v>287</v>
      </c>
      <c r="D168" s="125" t="s">
        <v>118</v>
      </c>
      <c r="E168" s="126" t="s">
        <v>288</v>
      </c>
      <c r="F168" s="127" t="s">
        <v>289</v>
      </c>
      <c r="G168" s="128" t="s">
        <v>223</v>
      </c>
      <c r="H168" s="129">
        <v>100</v>
      </c>
      <c r="I168" s="130"/>
      <c r="J168" s="131">
        <f>ROUND(I168*H168,2)</f>
        <v>0</v>
      </c>
      <c r="K168" s="127" t="s">
        <v>122</v>
      </c>
      <c r="L168" s="29"/>
      <c r="M168" s="132" t="s">
        <v>3</v>
      </c>
      <c r="N168" s="133" t="s">
        <v>39</v>
      </c>
      <c r="P168" s="134">
        <f>O168*H168</f>
        <v>0</v>
      </c>
      <c r="Q168" s="134">
        <v>0</v>
      </c>
      <c r="R168" s="134">
        <f>Q168*H168</f>
        <v>0</v>
      </c>
      <c r="S168" s="134">
        <v>0</v>
      </c>
      <c r="T168" s="135">
        <f>S168*H168</f>
        <v>0</v>
      </c>
      <c r="AR168" s="136" t="s">
        <v>123</v>
      </c>
      <c r="AT168" s="136" t="s">
        <v>118</v>
      </c>
      <c r="AU168" s="136" t="s">
        <v>78</v>
      </c>
      <c r="AY168" s="14" t="s">
        <v>115</v>
      </c>
      <c r="BE168" s="137">
        <f>IF(N168="základní",J168,0)</f>
        <v>0</v>
      </c>
      <c r="BF168" s="137">
        <f>IF(N168="snížená",J168,0)</f>
        <v>0</v>
      </c>
      <c r="BG168" s="137">
        <f>IF(N168="zákl. přenesená",J168,0)</f>
        <v>0</v>
      </c>
      <c r="BH168" s="137">
        <f>IF(N168="sníž. přenesená",J168,0)</f>
        <v>0</v>
      </c>
      <c r="BI168" s="137">
        <f>IF(N168="nulová",J168,0)</f>
        <v>0</v>
      </c>
      <c r="BJ168" s="14" t="s">
        <v>76</v>
      </c>
      <c r="BK168" s="137">
        <f>ROUND(I168*H168,2)</f>
        <v>0</v>
      </c>
      <c r="BL168" s="14" t="s">
        <v>123</v>
      </c>
      <c r="BM168" s="136" t="s">
        <v>290</v>
      </c>
    </row>
    <row r="169" spans="2:65" s="1" customFormat="1" ht="39" x14ac:dyDescent="0.2">
      <c r="B169" s="29"/>
      <c r="D169" s="138" t="s">
        <v>124</v>
      </c>
      <c r="F169" s="139" t="s">
        <v>286</v>
      </c>
      <c r="I169" s="140"/>
      <c r="L169" s="29"/>
      <c r="M169" s="141"/>
      <c r="T169" s="50"/>
      <c r="AT169" s="14" t="s">
        <v>124</v>
      </c>
      <c r="AU169" s="14" t="s">
        <v>78</v>
      </c>
    </row>
    <row r="170" spans="2:65" s="1" customFormat="1" ht="49.15" customHeight="1" x14ac:dyDescent="0.2">
      <c r="B170" s="124"/>
      <c r="C170" s="125" t="s">
        <v>208</v>
      </c>
      <c r="D170" s="125" t="s">
        <v>118</v>
      </c>
      <c r="E170" s="126" t="s">
        <v>291</v>
      </c>
      <c r="F170" s="127" t="s">
        <v>292</v>
      </c>
      <c r="G170" s="128" t="s">
        <v>223</v>
      </c>
      <c r="H170" s="129">
        <v>1000</v>
      </c>
      <c r="I170" s="130"/>
      <c r="J170" s="131">
        <f>ROUND(I170*H170,2)</f>
        <v>0</v>
      </c>
      <c r="K170" s="127" t="s">
        <v>122</v>
      </c>
      <c r="L170" s="29"/>
      <c r="M170" s="132" t="s">
        <v>3</v>
      </c>
      <c r="N170" s="133" t="s">
        <v>39</v>
      </c>
      <c r="P170" s="134">
        <f>O170*H170</f>
        <v>0</v>
      </c>
      <c r="Q170" s="134">
        <v>0</v>
      </c>
      <c r="R170" s="134">
        <f>Q170*H170</f>
        <v>0</v>
      </c>
      <c r="S170" s="134">
        <v>0</v>
      </c>
      <c r="T170" s="135">
        <f>S170*H170</f>
        <v>0</v>
      </c>
      <c r="AR170" s="136" t="s">
        <v>123</v>
      </c>
      <c r="AT170" s="136" t="s">
        <v>118</v>
      </c>
      <c r="AU170" s="136" t="s">
        <v>78</v>
      </c>
      <c r="AY170" s="14" t="s">
        <v>115</v>
      </c>
      <c r="BE170" s="137">
        <f>IF(N170="základní",J170,0)</f>
        <v>0</v>
      </c>
      <c r="BF170" s="137">
        <f>IF(N170="snížená",J170,0)</f>
        <v>0</v>
      </c>
      <c r="BG170" s="137">
        <f>IF(N170="zákl. přenesená",J170,0)</f>
        <v>0</v>
      </c>
      <c r="BH170" s="137">
        <f>IF(N170="sníž. přenesená",J170,0)</f>
        <v>0</v>
      </c>
      <c r="BI170" s="137">
        <f>IF(N170="nulová",J170,0)</f>
        <v>0</v>
      </c>
      <c r="BJ170" s="14" t="s">
        <v>76</v>
      </c>
      <c r="BK170" s="137">
        <f>ROUND(I170*H170,2)</f>
        <v>0</v>
      </c>
      <c r="BL170" s="14" t="s">
        <v>123</v>
      </c>
      <c r="BM170" s="136" t="s">
        <v>293</v>
      </c>
    </row>
    <row r="171" spans="2:65" s="1" customFormat="1" ht="48.75" x14ac:dyDescent="0.2">
      <c r="B171" s="29"/>
      <c r="D171" s="138" t="s">
        <v>124</v>
      </c>
      <c r="F171" s="139" t="s">
        <v>294</v>
      </c>
      <c r="I171" s="140"/>
      <c r="L171" s="29"/>
      <c r="M171" s="141"/>
      <c r="T171" s="50"/>
      <c r="AT171" s="14" t="s">
        <v>124</v>
      </c>
      <c r="AU171" s="14" t="s">
        <v>78</v>
      </c>
    </row>
    <row r="172" spans="2:65" s="1" customFormat="1" ht="49.15" customHeight="1" x14ac:dyDescent="0.2">
      <c r="B172" s="124"/>
      <c r="C172" s="125" t="s">
        <v>295</v>
      </c>
      <c r="D172" s="125" t="s">
        <v>118</v>
      </c>
      <c r="E172" s="126" t="s">
        <v>296</v>
      </c>
      <c r="F172" s="127" t="s">
        <v>297</v>
      </c>
      <c r="G172" s="128" t="s">
        <v>223</v>
      </c>
      <c r="H172" s="129">
        <v>100</v>
      </c>
      <c r="I172" s="130"/>
      <c r="J172" s="131">
        <f>ROUND(I172*H172,2)</f>
        <v>0</v>
      </c>
      <c r="K172" s="127" t="s">
        <v>122</v>
      </c>
      <c r="L172" s="29"/>
      <c r="M172" s="132" t="s">
        <v>3</v>
      </c>
      <c r="N172" s="133" t="s">
        <v>39</v>
      </c>
      <c r="P172" s="134">
        <f>O172*H172</f>
        <v>0</v>
      </c>
      <c r="Q172" s="134">
        <v>0</v>
      </c>
      <c r="R172" s="134">
        <f>Q172*H172</f>
        <v>0</v>
      </c>
      <c r="S172" s="134">
        <v>0</v>
      </c>
      <c r="T172" s="135">
        <f>S172*H172</f>
        <v>0</v>
      </c>
      <c r="AR172" s="136" t="s">
        <v>123</v>
      </c>
      <c r="AT172" s="136" t="s">
        <v>118</v>
      </c>
      <c r="AU172" s="136" t="s">
        <v>78</v>
      </c>
      <c r="AY172" s="14" t="s">
        <v>115</v>
      </c>
      <c r="BE172" s="137">
        <f>IF(N172="základní",J172,0)</f>
        <v>0</v>
      </c>
      <c r="BF172" s="137">
        <f>IF(N172="snížená",J172,0)</f>
        <v>0</v>
      </c>
      <c r="BG172" s="137">
        <f>IF(N172="zákl. přenesená",J172,0)</f>
        <v>0</v>
      </c>
      <c r="BH172" s="137">
        <f>IF(N172="sníž. přenesená",J172,0)</f>
        <v>0</v>
      </c>
      <c r="BI172" s="137">
        <f>IF(N172="nulová",J172,0)</f>
        <v>0</v>
      </c>
      <c r="BJ172" s="14" t="s">
        <v>76</v>
      </c>
      <c r="BK172" s="137">
        <f>ROUND(I172*H172,2)</f>
        <v>0</v>
      </c>
      <c r="BL172" s="14" t="s">
        <v>123</v>
      </c>
      <c r="BM172" s="136" t="s">
        <v>298</v>
      </c>
    </row>
    <row r="173" spans="2:65" s="1" customFormat="1" ht="48.75" x14ac:dyDescent="0.2">
      <c r="B173" s="29"/>
      <c r="D173" s="138" t="s">
        <v>124</v>
      </c>
      <c r="F173" s="139" t="s">
        <v>294</v>
      </c>
      <c r="I173" s="140"/>
      <c r="L173" s="29"/>
      <c r="M173" s="141"/>
      <c r="T173" s="50"/>
      <c r="AT173" s="14" t="s">
        <v>124</v>
      </c>
      <c r="AU173" s="14" t="s">
        <v>78</v>
      </c>
    </row>
    <row r="174" spans="2:65" s="1" customFormat="1" ht="37.9" customHeight="1" x14ac:dyDescent="0.2">
      <c r="B174" s="124"/>
      <c r="C174" s="125" t="s">
        <v>212</v>
      </c>
      <c r="D174" s="125" t="s">
        <v>118</v>
      </c>
      <c r="E174" s="126" t="s">
        <v>299</v>
      </c>
      <c r="F174" s="127" t="s">
        <v>300</v>
      </c>
      <c r="G174" s="128" t="s">
        <v>147</v>
      </c>
      <c r="H174" s="129">
        <v>200</v>
      </c>
      <c r="I174" s="130"/>
      <c r="J174" s="131">
        <f>ROUND(I174*H174,2)</f>
        <v>0</v>
      </c>
      <c r="K174" s="127" t="s">
        <v>122</v>
      </c>
      <c r="L174" s="29"/>
      <c r="M174" s="132" t="s">
        <v>3</v>
      </c>
      <c r="N174" s="133" t="s">
        <v>39</v>
      </c>
      <c r="P174" s="134">
        <f>O174*H174</f>
        <v>0</v>
      </c>
      <c r="Q174" s="134">
        <v>0</v>
      </c>
      <c r="R174" s="134">
        <f>Q174*H174</f>
        <v>0</v>
      </c>
      <c r="S174" s="134">
        <v>0</v>
      </c>
      <c r="T174" s="135">
        <f>S174*H174</f>
        <v>0</v>
      </c>
      <c r="AR174" s="136" t="s">
        <v>123</v>
      </c>
      <c r="AT174" s="136" t="s">
        <v>118</v>
      </c>
      <c r="AU174" s="136" t="s">
        <v>78</v>
      </c>
      <c r="AY174" s="14" t="s">
        <v>115</v>
      </c>
      <c r="BE174" s="137">
        <f>IF(N174="základní",J174,0)</f>
        <v>0</v>
      </c>
      <c r="BF174" s="137">
        <f>IF(N174="snížená",J174,0)</f>
        <v>0</v>
      </c>
      <c r="BG174" s="137">
        <f>IF(N174="zákl. přenesená",J174,0)</f>
        <v>0</v>
      </c>
      <c r="BH174" s="137">
        <f>IF(N174="sníž. přenesená",J174,0)</f>
        <v>0</v>
      </c>
      <c r="BI174" s="137">
        <f>IF(N174="nulová",J174,0)</f>
        <v>0</v>
      </c>
      <c r="BJ174" s="14" t="s">
        <v>76</v>
      </c>
      <c r="BK174" s="137">
        <f>ROUND(I174*H174,2)</f>
        <v>0</v>
      </c>
      <c r="BL174" s="14" t="s">
        <v>123</v>
      </c>
      <c r="BM174" s="136" t="s">
        <v>301</v>
      </c>
    </row>
    <row r="175" spans="2:65" s="1" customFormat="1" ht="29.25" x14ac:dyDescent="0.2">
      <c r="B175" s="29"/>
      <c r="D175" s="138" t="s">
        <v>124</v>
      </c>
      <c r="F175" s="139" t="s">
        <v>302</v>
      </c>
      <c r="I175" s="140"/>
      <c r="L175" s="29"/>
      <c r="M175" s="141"/>
      <c r="T175" s="50"/>
      <c r="AT175" s="14" t="s">
        <v>124</v>
      </c>
      <c r="AU175" s="14" t="s">
        <v>78</v>
      </c>
    </row>
    <row r="176" spans="2:65" s="1" customFormat="1" ht="37.9" customHeight="1" x14ac:dyDescent="0.2">
      <c r="B176" s="124"/>
      <c r="C176" s="125" t="s">
        <v>303</v>
      </c>
      <c r="D176" s="125" t="s">
        <v>118</v>
      </c>
      <c r="E176" s="126" t="s">
        <v>304</v>
      </c>
      <c r="F176" s="127" t="s">
        <v>305</v>
      </c>
      <c r="G176" s="128" t="s">
        <v>147</v>
      </c>
      <c r="H176" s="129">
        <v>50</v>
      </c>
      <c r="I176" s="130"/>
      <c r="J176" s="131">
        <f>ROUND(I176*H176,2)</f>
        <v>0</v>
      </c>
      <c r="K176" s="127" t="s">
        <v>122</v>
      </c>
      <c r="L176" s="29"/>
      <c r="M176" s="132" t="s">
        <v>3</v>
      </c>
      <c r="N176" s="133" t="s">
        <v>39</v>
      </c>
      <c r="P176" s="134">
        <f>O176*H176</f>
        <v>0</v>
      </c>
      <c r="Q176" s="134">
        <v>0</v>
      </c>
      <c r="R176" s="134">
        <f>Q176*H176</f>
        <v>0</v>
      </c>
      <c r="S176" s="134">
        <v>0</v>
      </c>
      <c r="T176" s="135">
        <f>S176*H176</f>
        <v>0</v>
      </c>
      <c r="AR176" s="136" t="s">
        <v>123</v>
      </c>
      <c r="AT176" s="136" t="s">
        <v>118</v>
      </c>
      <c r="AU176" s="136" t="s">
        <v>78</v>
      </c>
      <c r="AY176" s="14" t="s">
        <v>115</v>
      </c>
      <c r="BE176" s="137">
        <f>IF(N176="základní",J176,0)</f>
        <v>0</v>
      </c>
      <c r="BF176" s="137">
        <f>IF(N176="snížená",J176,0)</f>
        <v>0</v>
      </c>
      <c r="BG176" s="137">
        <f>IF(N176="zákl. přenesená",J176,0)</f>
        <v>0</v>
      </c>
      <c r="BH176" s="137">
        <f>IF(N176="sníž. přenesená",J176,0)</f>
        <v>0</v>
      </c>
      <c r="BI176" s="137">
        <f>IF(N176="nulová",J176,0)</f>
        <v>0</v>
      </c>
      <c r="BJ176" s="14" t="s">
        <v>76</v>
      </c>
      <c r="BK176" s="137">
        <f>ROUND(I176*H176,2)</f>
        <v>0</v>
      </c>
      <c r="BL176" s="14" t="s">
        <v>123</v>
      </c>
      <c r="BM176" s="136" t="s">
        <v>306</v>
      </c>
    </row>
    <row r="177" spans="2:65" s="1" customFormat="1" ht="29.25" x14ac:dyDescent="0.2">
      <c r="B177" s="29"/>
      <c r="D177" s="138" t="s">
        <v>124</v>
      </c>
      <c r="F177" s="139" t="s">
        <v>302</v>
      </c>
      <c r="I177" s="140"/>
      <c r="L177" s="29"/>
      <c r="M177" s="141"/>
      <c r="T177" s="50"/>
      <c r="AT177" s="14" t="s">
        <v>124</v>
      </c>
      <c r="AU177" s="14" t="s">
        <v>78</v>
      </c>
    </row>
    <row r="178" spans="2:65" s="1" customFormat="1" ht="66.75" customHeight="1" x14ac:dyDescent="0.2">
      <c r="B178" s="124"/>
      <c r="C178" s="125" t="s">
        <v>216</v>
      </c>
      <c r="D178" s="125" t="s">
        <v>118</v>
      </c>
      <c r="E178" s="126" t="s">
        <v>307</v>
      </c>
      <c r="F178" s="127" t="s">
        <v>308</v>
      </c>
      <c r="G178" s="128" t="s">
        <v>147</v>
      </c>
      <c r="H178" s="129">
        <v>50</v>
      </c>
      <c r="I178" s="130"/>
      <c r="J178" s="131">
        <f>ROUND(I178*H178,2)</f>
        <v>0</v>
      </c>
      <c r="K178" s="127" t="s">
        <v>122</v>
      </c>
      <c r="L178" s="29"/>
      <c r="M178" s="132" t="s">
        <v>3</v>
      </c>
      <c r="N178" s="133" t="s">
        <v>39</v>
      </c>
      <c r="P178" s="134">
        <f>O178*H178</f>
        <v>0</v>
      </c>
      <c r="Q178" s="134">
        <v>0</v>
      </c>
      <c r="R178" s="134">
        <f>Q178*H178</f>
        <v>0</v>
      </c>
      <c r="S178" s="134">
        <v>0</v>
      </c>
      <c r="T178" s="135">
        <f>S178*H178</f>
        <v>0</v>
      </c>
      <c r="AR178" s="136" t="s">
        <v>123</v>
      </c>
      <c r="AT178" s="136" t="s">
        <v>118</v>
      </c>
      <c r="AU178" s="136" t="s">
        <v>78</v>
      </c>
      <c r="AY178" s="14" t="s">
        <v>115</v>
      </c>
      <c r="BE178" s="137">
        <f>IF(N178="základní",J178,0)</f>
        <v>0</v>
      </c>
      <c r="BF178" s="137">
        <f>IF(N178="snížená",J178,0)</f>
        <v>0</v>
      </c>
      <c r="BG178" s="137">
        <f>IF(N178="zákl. přenesená",J178,0)</f>
        <v>0</v>
      </c>
      <c r="BH178" s="137">
        <f>IF(N178="sníž. přenesená",J178,0)</f>
        <v>0</v>
      </c>
      <c r="BI178" s="137">
        <f>IF(N178="nulová",J178,0)</f>
        <v>0</v>
      </c>
      <c r="BJ178" s="14" t="s">
        <v>76</v>
      </c>
      <c r="BK178" s="137">
        <f>ROUND(I178*H178,2)</f>
        <v>0</v>
      </c>
      <c r="BL178" s="14" t="s">
        <v>123</v>
      </c>
      <c r="BM178" s="136" t="s">
        <v>309</v>
      </c>
    </row>
    <row r="179" spans="2:65" s="1" customFormat="1" ht="48.75" x14ac:dyDescent="0.2">
      <c r="B179" s="29"/>
      <c r="D179" s="138" t="s">
        <v>124</v>
      </c>
      <c r="F179" s="139" t="s">
        <v>310</v>
      </c>
      <c r="I179" s="140"/>
      <c r="L179" s="29"/>
      <c r="M179" s="141"/>
      <c r="T179" s="50"/>
      <c r="AT179" s="14" t="s">
        <v>124</v>
      </c>
      <c r="AU179" s="14" t="s">
        <v>78</v>
      </c>
    </row>
    <row r="180" spans="2:65" s="1" customFormat="1" ht="66.75" customHeight="1" x14ac:dyDescent="0.2">
      <c r="B180" s="124"/>
      <c r="C180" s="125" t="s">
        <v>311</v>
      </c>
      <c r="D180" s="125" t="s">
        <v>118</v>
      </c>
      <c r="E180" s="126" t="s">
        <v>312</v>
      </c>
      <c r="F180" s="127" t="s">
        <v>313</v>
      </c>
      <c r="G180" s="128" t="s">
        <v>147</v>
      </c>
      <c r="H180" s="129">
        <v>50</v>
      </c>
      <c r="I180" s="130"/>
      <c r="J180" s="131">
        <f>ROUND(I180*H180,2)</f>
        <v>0</v>
      </c>
      <c r="K180" s="127" t="s">
        <v>122</v>
      </c>
      <c r="L180" s="29"/>
      <c r="M180" s="132" t="s">
        <v>3</v>
      </c>
      <c r="N180" s="133" t="s">
        <v>39</v>
      </c>
      <c r="P180" s="134">
        <f>O180*H180</f>
        <v>0</v>
      </c>
      <c r="Q180" s="134">
        <v>0</v>
      </c>
      <c r="R180" s="134">
        <f>Q180*H180</f>
        <v>0</v>
      </c>
      <c r="S180" s="134">
        <v>0</v>
      </c>
      <c r="T180" s="135">
        <f>S180*H180</f>
        <v>0</v>
      </c>
      <c r="AR180" s="136" t="s">
        <v>123</v>
      </c>
      <c r="AT180" s="136" t="s">
        <v>118</v>
      </c>
      <c r="AU180" s="136" t="s">
        <v>78</v>
      </c>
      <c r="AY180" s="14" t="s">
        <v>115</v>
      </c>
      <c r="BE180" s="137">
        <f>IF(N180="základní",J180,0)</f>
        <v>0</v>
      </c>
      <c r="BF180" s="137">
        <f>IF(N180="snížená",J180,0)</f>
        <v>0</v>
      </c>
      <c r="BG180" s="137">
        <f>IF(N180="zákl. přenesená",J180,0)</f>
        <v>0</v>
      </c>
      <c r="BH180" s="137">
        <f>IF(N180="sníž. přenesená",J180,0)</f>
        <v>0</v>
      </c>
      <c r="BI180" s="137">
        <f>IF(N180="nulová",J180,0)</f>
        <v>0</v>
      </c>
      <c r="BJ180" s="14" t="s">
        <v>76</v>
      </c>
      <c r="BK180" s="137">
        <f>ROUND(I180*H180,2)</f>
        <v>0</v>
      </c>
      <c r="BL180" s="14" t="s">
        <v>123</v>
      </c>
      <c r="BM180" s="136" t="s">
        <v>314</v>
      </c>
    </row>
    <row r="181" spans="2:65" s="1" customFormat="1" ht="48.75" x14ac:dyDescent="0.2">
      <c r="B181" s="29"/>
      <c r="D181" s="138" t="s">
        <v>124</v>
      </c>
      <c r="F181" s="139" t="s">
        <v>310</v>
      </c>
      <c r="I181" s="140"/>
      <c r="L181" s="29"/>
      <c r="M181" s="141"/>
      <c r="T181" s="50"/>
      <c r="AT181" s="14" t="s">
        <v>124</v>
      </c>
      <c r="AU181" s="14" t="s">
        <v>78</v>
      </c>
    </row>
    <row r="182" spans="2:65" s="1" customFormat="1" ht="66.75" customHeight="1" x14ac:dyDescent="0.2">
      <c r="B182" s="124"/>
      <c r="C182" s="125" t="s">
        <v>220</v>
      </c>
      <c r="D182" s="125" t="s">
        <v>118</v>
      </c>
      <c r="E182" s="126" t="s">
        <v>315</v>
      </c>
      <c r="F182" s="127" t="s">
        <v>316</v>
      </c>
      <c r="G182" s="128" t="s">
        <v>147</v>
      </c>
      <c r="H182" s="129">
        <v>50</v>
      </c>
      <c r="I182" s="130"/>
      <c r="J182" s="131">
        <f>ROUND(I182*H182,2)</f>
        <v>0</v>
      </c>
      <c r="K182" s="127" t="s">
        <v>122</v>
      </c>
      <c r="L182" s="29"/>
      <c r="M182" s="132" t="s">
        <v>3</v>
      </c>
      <c r="N182" s="133" t="s">
        <v>39</v>
      </c>
      <c r="P182" s="134">
        <f>O182*H182</f>
        <v>0</v>
      </c>
      <c r="Q182" s="134">
        <v>0</v>
      </c>
      <c r="R182" s="134">
        <f>Q182*H182</f>
        <v>0</v>
      </c>
      <c r="S182" s="134">
        <v>0</v>
      </c>
      <c r="T182" s="135">
        <f>S182*H182</f>
        <v>0</v>
      </c>
      <c r="AR182" s="136" t="s">
        <v>123</v>
      </c>
      <c r="AT182" s="136" t="s">
        <v>118</v>
      </c>
      <c r="AU182" s="136" t="s">
        <v>78</v>
      </c>
      <c r="AY182" s="14" t="s">
        <v>115</v>
      </c>
      <c r="BE182" s="137">
        <f>IF(N182="základní",J182,0)</f>
        <v>0</v>
      </c>
      <c r="BF182" s="137">
        <f>IF(N182="snížená",J182,0)</f>
        <v>0</v>
      </c>
      <c r="BG182" s="137">
        <f>IF(N182="zákl. přenesená",J182,0)</f>
        <v>0</v>
      </c>
      <c r="BH182" s="137">
        <f>IF(N182="sníž. přenesená",J182,0)</f>
        <v>0</v>
      </c>
      <c r="BI182" s="137">
        <f>IF(N182="nulová",J182,0)</f>
        <v>0</v>
      </c>
      <c r="BJ182" s="14" t="s">
        <v>76</v>
      </c>
      <c r="BK182" s="137">
        <f>ROUND(I182*H182,2)</f>
        <v>0</v>
      </c>
      <c r="BL182" s="14" t="s">
        <v>123</v>
      </c>
      <c r="BM182" s="136" t="s">
        <v>317</v>
      </c>
    </row>
    <row r="183" spans="2:65" s="1" customFormat="1" ht="48.75" x14ac:dyDescent="0.2">
      <c r="B183" s="29"/>
      <c r="D183" s="138" t="s">
        <v>124</v>
      </c>
      <c r="F183" s="139" t="s">
        <v>310</v>
      </c>
      <c r="I183" s="140"/>
      <c r="L183" s="29"/>
      <c r="M183" s="141"/>
      <c r="T183" s="50"/>
      <c r="AT183" s="14" t="s">
        <v>124</v>
      </c>
      <c r="AU183" s="14" t="s">
        <v>78</v>
      </c>
    </row>
    <row r="184" spans="2:65" s="1" customFormat="1" ht="66.75" customHeight="1" x14ac:dyDescent="0.2">
      <c r="B184" s="124"/>
      <c r="C184" s="125" t="s">
        <v>318</v>
      </c>
      <c r="D184" s="125" t="s">
        <v>118</v>
      </c>
      <c r="E184" s="126" t="s">
        <v>319</v>
      </c>
      <c r="F184" s="127" t="s">
        <v>320</v>
      </c>
      <c r="G184" s="128" t="s">
        <v>147</v>
      </c>
      <c r="H184" s="129">
        <v>50</v>
      </c>
      <c r="I184" s="130"/>
      <c r="J184" s="131">
        <f>ROUND(I184*H184,2)</f>
        <v>0</v>
      </c>
      <c r="K184" s="127" t="s">
        <v>122</v>
      </c>
      <c r="L184" s="29"/>
      <c r="M184" s="132" t="s">
        <v>3</v>
      </c>
      <c r="N184" s="133" t="s">
        <v>39</v>
      </c>
      <c r="P184" s="134">
        <f>O184*H184</f>
        <v>0</v>
      </c>
      <c r="Q184" s="134">
        <v>0</v>
      </c>
      <c r="R184" s="134">
        <f>Q184*H184</f>
        <v>0</v>
      </c>
      <c r="S184" s="134">
        <v>0</v>
      </c>
      <c r="T184" s="135">
        <f>S184*H184</f>
        <v>0</v>
      </c>
      <c r="AR184" s="136" t="s">
        <v>123</v>
      </c>
      <c r="AT184" s="136" t="s">
        <v>118</v>
      </c>
      <c r="AU184" s="136" t="s">
        <v>78</v>
      </c>
      <c r="AY184" s="14" t="s">
        <v>115</v>
      </c>
      <c r="BE184" s="137">
        <f>IF(N184="základní",J184,0)</f>
        <v>0</v>
      </c>
      <c r="BF184" s="137">
        <f>IF(N184="snížená",J184,0)</f>
        <v>0</v>
      </c>
      <c r="BG184" s="137">
        <f>IF(N184="zákl. přenesená",J184,0)</f>
        <v>0</v>
      </c>
      <c r="BH184" s="137">
        <f>IF(N184="sníž. přenesená",J184,0)</f>
        <v>0</v>
      </c>
      <c r="BI184" s="137">
        <f>IF(N184="nulová",J184,0)</f>
        <v>0</v>
      </c>
      <c r="BJ184" s="14" t="s">
        <v>76</v>
      </c>
      <c r="BK184" s="137">
        <f>ROUND(I184*H184,2)</f>
        <v>0</v>
      </c>
      <c r="BL184" s="14" t="s">
        <v>123</v>
      </c>
      <c r="BM184" s="136" t="s">
        <v>321</v>
      </c>
    </row>
    <row r="185" spans="2:65" s="1" customFormat="1" ht="48.75" x14ac:dyDescent="0.2">
      <c r="B185" s="29"/>
      <c r="D185" s="138" t="s">
        <v>124</v>
      </c>
      <c r="F185" s="139" t="s">
        <v>310</v>
      </c>
      <c r="I185" s="140"/>
      <c r="L185" s="29"/>
      <c r="M185" s="141"/>
      <c r="T185" s="50"/>
      <c r="AT185" s="14" t="s">
        <v>124</v>
      </c>
      <c r="AU185" s="14" t="s">
        <v>78</v>
      </c>
    </row>
    <row r="186" spans="2:65" s="1" customFormat="1" ht="114.95" customHeight="1" x14ac:dyDescent="0.2">
      <c r="B186" s="124"/>
      <c r="C186" s="125" t="s">
        <v>224</v>
      </c>
      <c r="D186" s="125" t="s">
        <v>118</v>
      </c>
      <c r="E186" s="126" t="s">
        <v>322</v>
      </c>
      <c r="F186" s="127" t="s">
        <v>323</v>
      </c>
      <c r="G186" s="128" t="s">
        <v>121</v>
      </c>
      <c r="H186" s="129">
        <v>1</v>
      </c>
      <c r="I186" s="130"/>
      <c r="J186" s="131">
        <f>ROUND(I186*H186,2)</f>
        <v>0</v>
      </c>
      <c r="K186" s="127" t="s">
        <v>122</v>
      </c>
      <c r="L186" s="29"/>
      <c r="M186" s="132" t="s">
        <v>3</v>
      </c>
      <c r="N186" s="133" t="s">
        <v>39</v>
      </c>
      <c r="P186" s="134">
        <f>O186*H186</f>
        <v>0</v>
      </c>
      <c r="Q186" s="134">
        <v>0</v>
      </c>
      <c r="R186" s="134">
        <f>Q186*H186</f>
        <v>0</v>
      </c>
      <c r="S186" s="134">
        <v>0</v>
      </c>
      <c r="T186" s="135">
        <f>S186*H186</f>
        <v>0</v>
      </c>
      <c r="AR186" s="136" t="s">
        <v>123</v>
      </c>
      <c r="AT186" s="136" t="s">
        <v>118</v>
      </c>
      <c r="AU186" s="136" t="s">
        <v>78</v>
      </c>
      <c r="AY186" s="14" t="s">
        <v>115</v>
      </c>
      <c r="BE186" s="137">
        <f>IF(N186="základní",J186,0)</f>
        <v>0</v>
      </c>
      <c r="BF186" s="137">
        <f>IF(N186="snížená",J186,0)</f>
        <v>0</v>
      </c>
      <c r="BG186" s="137">
        <f>IF(N186="zákl. přenesená",J186,0)</f>
        <v>0</v>
      </c>
      <c r="BH186" s="137">
        <f>IF(N186="sníž. přenesená",J186,0)</f>
        <v>0</v>
      </c>
      <c r="BI186" s="137">
        <f>IF(N186="nulová",J186,0)</f>
        <v>0</v>
      </c>
      <c r="BJ186" s="14" t="s">
        <v>76</v>
      </c>
      <c r="BK186" s="137">
        <f>ROUND(I186*H186,2)</f>
        <v>0</v>
      </c>
      <c r="BL186" s="14" t="s">
        <v>123</v>
      </c>
      <c r="BM186" s="136" t="s">
        <v>324</v>
      </c>
    </row>
    <row r="187" spans="2:65" s="1" customFormat="1" ht="87.75" x14ac:dyDescent="0.2">
      <c r="B187" s="29"/>
      <c r="D187" s="138" t="s">
        <v>124</v>
      </c>
      <c r="F187" s="139" t="s">
        <v>325</v>
      </c>
      <c r="I187" s="140"/>
      <c r="L187" s="29"/>
      <c r="M187" s="141"/>
      <c r="T187" s="50"/>
      <c r="AT187" s="14" t="s">
        <v>124</v>
      </c>
      <c r="AU187" s="14" t="s">
        <v>78</v>
      </c>
    </row>
    <row r="188" spans="2:65" s="1" customFormat="1" ht="114.95" customHeight="1" x14ac:dyDescent="0.2">
      <c r="B188" s="124"/>
      <c r="C188" s="125" t="s">
        <v>326</v>
      </c>
      <c r="D188" s="125" t="s">
        <v>118</v>
      </c>
      <c r="E188" s="126" t="s">
        <v>327</v>
      </c>
      <c r="F188" s="127" t="s">
        <v>328</v>
      </c>
      <c r="G188" s="128" t="s">
        <v>121</v>
      </c>
      <c r="H188" s="129">
        <v>10</v>
      </c>
      <c r="I188" s="130"/>
      <c r="J188" s="131">
        <f>ROUND(I188*H188,2)</f>
        <v>0</v>
      </c>
      <c r="K188" s="127" t="s">
        <v>122</v>
      </c>
      <c r="L188" s="29"/>
      <c r="M188" s="132" t="s">
        <v>3</v>
      </c>
      <c r="N188" s="133" t="s">
        <v>39</v>
      </c>
      <c r="P188" s="134">
        <f>O188*H188</f>
        <v>0</v>
      </c>
      <c r="Q188" s="134">
        <v>0</v>
      </c>
      <c r="R188" s="134">
        <f>Q188*H188</f>
        <v>0</v>
      </c>
      <c r="S188" s="134">
        <v>0</v>
      </c>
      <c r="T188" s="135">
        <f>S188*H188</f>
        <v>0</v>
      </c>
      <c r="AR188" s="136" t="s">
        <v>123</v>
      </c>
      <c r="AT188" s="136" t="s">
        <v>118</v>
      </c>
      <c r="AU188" s="136" t="s">
        <v>78</v>
      </c>
      <c r="AY188" s="14" t="s">
        <v>115</v>
      </c>
      <c r="BE188" s="137">
        <f>IF(N188="základní",J188,0)</f>
        <v>0</v>
      </c>
      <c r="BF188" s="137">
        <f>IF(N188="snížená",J188,0)</f>
        <v>0</v>
      </c>
      <c r="BG188" s="137">
        <f>IF(N188="zákl. přenesená",J188,0)</f>
        <v>0</v>
      </c>
      <c r="BH188" s="137">
        <f>IF(N188="sníž. přenesená",J188,0)</f>
        <v>0</v>
      </c>
      <c r="BI188" s="137">
        <f>IF(N188="nulová",J188,0)</f>
        <v>0</v>
      </c>
      <c r="BJ188" s="14" t="s">
        <v>76</v>
      </c>
      <c r="BK188" s="137">
        <f>ROUND(I188*H188,2)</f>
        <v>0</v>
      </c>
      <c r="BL188" s="14" t="s">
        <v>123</v>
      </c>
      <c r="BM188" s="136" t="s">
        <v>329</v>
      </c>
    </row>
    <row r="189" spans="2:65" s="1" customFormat="1" ht="87.75" x14ac:dyDescent="0.2">
      <c r="B189" s="29"/>
      <c r="D189" s="138" t="s">
        <v>124</v>
      </c>
      <c r="F189" s="139" t="s">
        <v>325</v>
      </c>
      <c r="I189" s="140"/>
      <c r="L189" s="29"/>
      <c r="M189" s="141"/>
      <c r="T189" s="50"/>
      <c r="AT189" s="14" t="s">
        <v>124</v>
      </c>
      <c r="AU189" s="14" t="s">
        <v>78</v>
      </c>
    </row>
    <row r="190" spans="2:65" s="1" customFormat="1" ht="114.95" customHeight="1" x14ac:dyDescent="0.2">
      <c r="B190" s="124"/>
      <c r="C190" s="125" t="s">
        <v>229</v>
      </c>
      <c r="D190" s="125" t="s">
        <v>118</v>
      </c>
      <c r="E190" s="126" t="s">
        <v>330</v>
      </c>
      <c r="F190" s="127" t="s">
        <v>331</v>
      </c>
      <c r="G190" s="128" t="s">
        <v>128</v>
      </c>
      <c r="H190" s="129">
        <v>50</v>
      </c>
      <c r="I190" s="130"/>
      <c r="J190" s="131">
        <f>ROUND(I190*H190,2)</f>
        <v>0</v>
      </c>
      <c r="K190" s="127" t="s">
        <v>122</v>
      </c>
      <c r="L190" s="29"/>
      <c r="M190" s="132" t="s">
        <v>3</v>
      </c>
      <c r="N190" s="133" t="s">
        <v>39</v>
      </c>
      <c r="P190" s="134">
        <f>O190*H190</f>
        <v>0</v>
      </c>
      <c r="Q190" s="134">
        <v>0</v>
      </c>
      <c r="R190" s="134">
        <f>Q190*H190</f>
        <v>0</v>
      </c>
      <c r="S190" s="134">
        <v>0</v>
      </c>
      <c r="T190" s="135">
        <f>S190*H190</f>
        <v>0</v>
      </c>
      <c r="AR190" s="136" t="s">
        <v>123</v>
      </c>
      <c r="AT190" s="136" t="s">
        <v>118</v>
      </c>
      <c r="AU190" s="136" t="s">
        <v>78</v>
      </c>
      <c r="AY190" s="14" t="s">
        <v>115</v>
      </c>
      <c r="BE190" s="137">
        <f>IF(N190="základní",J190,0)</f>
        <v>0</v>
      </c>
      <c r="BF190" s="137">
        <f>IF(N190="snížená",J190,0)</f>
        <v>0</v>
      </c>
      <c r="BG190" s="137">
        <f>IF(N190="zákl. přenesená",J190,0)</f>
        <v>0</v>
      </c>
      <c r="BH190" s="137">
        <f>IF(N190="sníž. přenesená",J190,0)</f>
        <v>0</v>
      </c>
      <c r="BI190" s="137">
        <f>IF(N190="nulová",J190,0)</f>
        <v>0</v>
      </c>
      <c r="BJ190" s="14" t="s">
        <v>76</v>
      </c>
      <c r="BK190" s="137">
        <f>ROUND(I190*H190,2)</f>
        <v>0</v>
      </c>
      <c r="BL190" s="14" t="s">
        <v>123</v>
      </c>
      <c r="BM190" s="136" t="s">
        <v>332</v>
      </c>
    </row>
    <row r="191" spans="2:65" s="1" customFormat="1" ht="87.75" x14ac:dyDescent="0.2">
      <c r="B191" s="29"/>
      <c r="D191" s="138" t="s">
        <v>124</v>
      </c>
      <c r="F191" s="139" t="s">
        <v>325</v>
      </c>
      <c r="I191" s="140"/>
      <c r="L191" s="29"/>
      <c r="M191" s="141"/>
      <c r="T191" s="50"/>
      <c r="AT191" s="14" t="s">
        <v>124</v>
      </c>
      <c r="AU191" s="14" t="s">
        <v>78</v>
      </c>
    </row>
    <row r="192" spans="2:65" s="1" customFormat="1" ht="114.95" customHeight="1" x14ac:dyDescent="0.2">
      <c r="B192" s="124"/>
      <c r="C192" s="125" t="s">
        <v>333</v>
      </c>
      <c r="D192" s="125" t="s">
        <v>118</v>
      </c>
      <c r="E192" s="126" t="s">
        <v>334</v>
      </c>
      <c r="F192" s="127" t="s">
        <v>335</v>
      </c>
      <c r="G192" s="128" t="s">
        <v>128</v>
      </c>
      <c r="H192" s="129">
        <v>50</v>
      </c>
      <c r="I192" s="130"/>
      <c r="J192" s="131">
        <f>ROUND(I192*H192,2)</f>
        <v>0</v>
      </c>
      <c r="K192" s="127" t="s">
        <v>122</v>
      </c>
      <c r="L192" s="29"/>
      <c r="M192" s="132" t="s">
        <v>3</v>
      </c>
      <c r="N192" s="133" t="s">
        <v>39</v>
      </c>
      <c r="P192" s="134">
        <f>O192*H192</f>
        <v>0</v>
      </c>
      <c r="Q192" s="134">
        <v>0</v>
      </c>
      <c r="R192" s="134">
        <f>Q192*H192</f>
        <v>0</v>
      </c>
      <c r="S192" s="134">
        <v>0</v>
      </c>
      <c r="T192" s="135">
        <f>S192*H192</f>
        <v>0</v>
      </c>
      <c r="AR192" s="136" t="s">
        <v>123</v>
      </c>
      <c r="AT192" s="136" t="s">
        <v>118</v>
      </c>
      <c r="AU192" s="136" t="s">
        <v>78</v>
      </c>
      <c r="AY192" s="14" t="s">
        <v>115</v>
      </c>
      <c r="BE192" s="137">
        <f>IF(N192="základní",J192,0)</f>
        <v>0</v>
      </c>
      <c r="BF192" s="137">
        <f>IF(N192="snížená",J192,0)</f>
        <v>0</v>
      </c>
      <c r="BG192" s="137">
        <f>IF(N192="zákl. přenesená",J192,0)</f>
        <v>0</v>
      </c>
      <c r="BH192" s="137">
        <f>IF(N192="sníž. přenesená",J192,0)</f>
        <v>0</v>
      </c>
      <c r="BI192" s="137">
        <f>IF(N192="nulová",J192,0)</f>
        <v>0</v>
      </c>
      <c r="BJ192" s="14" t="s">
        <v>76</v>
      </c>
      <c r="BK192" s="137">
        <f>ROUND(I192*H192,2)</f>
        <v>0</v>
      </c>
      <c r="BL192" s="14" t="s">
        <v>123</v>
      </c>
      <c r="BM192" s="136" t="s">
        <v>336</v>
      </c>
    </row>
    <row r="193" spans="2:65" s="1" customFormat="1" ht="87.75" x14ac:dyDescent="0.2">
      <c r="B193" s="29"/>
      <c r="D193" s="138" t="s">
        <v>124</v>
      </c>
      <c r="F193" s="139" t="s">
        <v>325</v>
      </c>
      <c r="I193" s="140"/>
      <c r="L193" s="29"/>
      <c r="M193" s="141"/>
      <c r="T193" s="50"/>
      <c r="AT193" s="14" t="s">
        <v>124</v>
      </c>
      <c r="AU193" s="14" t="s">
        <v>78</v>
      </c>
    </row>
    <row r="194" spans="2:65" s="1" customFormat="1" ht="37.9" customHeight="1" x14ac:dyDescent="0.2">
      <c r="B194" s="124"/>
      <c r="C194" s="125" t="s">
        <v>232</v>
      </c>
      <c r="D194" s="125" t="s">
        <v>118</v>
      </c>
      <c r="E194" s="126" t="s">
        <v>337</v>
      </c>
      <c r="F194" s="127" t="s">
        <v>338</v>
      </c>
      <c r="G194" s="128" t="s">
        <v>128</v>
      </c>
      <c r="H194" s="129">
        <v>50</v>
      </c>
      <c r="I194" s="130"/>
      <c r="J194" s="131">
        <f>ROUND(I194*H194,2)</f>
        <v>0</v>
      </c>
      <c r="K194" s="127" t="s">
        <v>122</v>
      </c>
      <c r="L194" s="29"/>
      <c r="M194" s="132" t="s">
        <v>3</v>
      </c>
      <c r="N194" s="133" t="s">
        <v>39</v>
      </c>
      <c r="P194" s="134">
        <f>O194*H194</f>
        <v>0</v>
      </c>
      <c r="Q194" s="134">
        <v>0</v>
      </c>
      <c r="R194" s="134">
        <f>Q194*H194</f>
        <v>0</v>
      </c>
      <c r="S194" s="134">
        <v>0</v>
      </c>
      <c r="T194" s="135">
        <f>S194*H194</f>
        <v>0</v>
      </c>
      <c r="AR194" s="136" t="s">
        <v>123</v>
      </c>
      <c r="AT194" s="136" t="s">
        <v>118</v>
      </c>
      <c r="AU194" s="136" t="s">
        <v>78</v>
      </c>
      <c r="AY194" s="14" t="s">
        <v>115</v>
      </c>
      <c r="BE194" s="137">
        <f>IF(N194="základní",J194,0)</f>
        <v>0</v>
      </c>
      <c r="BF194" s="137">
        <f>IF(N194="snížená",J194,0)</f>
        <v>0</v>
      </c>
      <c r="BG194" s="137">
        <f>IF(N194="zákl. přenesená",J194,0)</f>
        <v>0</v>
      </c>
      <c r="BH194" s="137">
        <f>IF(N194="sníž. přenesená",J194,0)</f>
        <v>0</v>
      </c>
      <c r="BI194" s="137">
        <f>IF(N194="nulová",J194,0)</f>
        <v>0</v>
      </c>
      <c r="BJ194" s="14" t="s">
        <v>76</v>
      </c>
      <c r="BK194" s="137">
        <f>ROUND(I194*H194,2)</f>
        <v>0</v>
      </c>
      <c r="BL194" s="14" t="s">
        <v>123</v>
      </c>
      <c r="BM194" s="136" t="s">
        <v>339</v>
      </c>
    </row>
    <row r="195" spans="2:65" s="1" customFormat="1" ht="29.25" x14ac:dyDescent="0.2">
      <c r="B195" s="29"/>
      <c r="D195" s="138" t="s">
        <v>124</v>
      </c>
      <c r="F195" s="139" t="s">
        <v>340</v>
      </c>
      <c r="I195" s="140"/>
      <c r="L195" s="29"/>
      <c r="M195" s="141"/>
      <c r="T195" s="50"/>
      <c r="AT195" s="14" t="s">
        <v>124</v>
      </c>
      <c r="AU195" s="14" t="s">
        <v>78</v>
      </c>
    </row>
    <row r="196" spans="2:65" s="1" customFormat="1" ht="37.9" customHeight="1" x14ac:dyDescent="0.2">
      <c r="B196" s="124"/>
      <c r="C196" s="125" t="s">
        <v>341</v>
      </c>
      <c r="D196" s="125" t="s">
        <v>118</v>
      </c>
      <c r="E196" s="126" t="s">
        <v>342</v>
      </c>
      <c r="F196" s="127" t="s">
        <v>343</v>
      </c>
      <c r="G196" s="128" t="s">
        <v>128</v>
      </c>
      <c r="H196" s="129">
        <v>50</v>
      </c>
      <c r="I196" s="130"/>
      <c r="J196" s="131">
        <f>ROUND(I196*H196,2)</f>
        <v>0</v>
      </c>
      <c r="K196" s="127" t="s">
        <v>122</v>
      </c>
      <c r="L196" s="29"/>
      <c r="M196" s="132" t="s">
        <v>3</v>
      </c>
      <c r="N196" s="133" t="s">
        <v>39</v>
      </c>
      <c r="P196" s="134">
        <f>O196*H196</f>
        <v>0</v>
      </c>
      <c r="Q196" s="134">
        <v>0</v>
      </c>
      <c r="R196" s="134">
        <f>Q196*H196</f>
        <v>0</v>
      </c>
      <c r="S196" s="134">
        <v>0</v>
      </c>
      <c r="T196" s="135">
        <f>S196*H196</f>
        <v>0</v>
      </c>
      <c r="AR196" s="136" t="s">
        <v>123</v>
      </c>
      <c r="AT196" s="136" t="s">
        <v>118</v>
      </c>
      <c r="AU196" s="136" t="s">
        <v>78</v>
      </c>
      <c r="AY196" s="14" t="s">
        <v>115</v>
      </c>
      <c r="BE196" s="137">
        <f>IF(N196="základní",J196,0)</f>
        <v>0</v>
      </c>
      <c r="BF196" s="137">
        <f>IF(N196="snížená",J196,0)</f>
        <v>0</v>
      </c>
      <c r="BG196" s="137">
        <f>IF(N196="zákl. přenesená",J196,0)</f>
        <v>0</v>
      </c>
      <c r="BH196" s="137">
        <f>IF(N196="sníž. přenesená",J196,0)</f>
        <v>0</v>
      </c>
      <c r="BI196" s="137">
        <f>IF(N196="nulová",J196,0)</f>
        <v>0</v>
      </c>
      <c r="BJ196" s="14" t="s">
        <v>76</v>
      </c>
      <c r="BK196" s="137">
        <f>ROUND(I196*H196,2)</f>
        <v>0</v>
      </c>
      <c r="BL196" s="14" t="s">
        <v>123</v>
      </c>
      <c r="BM196" s="136" t="s">
        <v>344</v>
      </c>
    </row>
    <row r="197" spans="2:65" s="1" customFormat="1" ht="29.25" x14ac:dyDescent="0.2">
      <c r="B197" s="29"/>
      <c r="D197" s="138" t="s">
        <v>124</v>
      </c>
      <c r="F197" s="139" t="s">
        <v>340</v>
      </c>
      <c r="I197" s="140"/>
      <c r="L197" s="29"/>
      <c r="M197" s="141"/>
      <c r="T197" s="50"/>
      <c r="AT197" s="14" t="s">
        <v>124</v>
      </c>
      <c r="AU197" s="14" t="s">
        <v>78</v>
      </c>
    </row>
    <row r="198" spans="2:65" s="1" customFormat="1" ht="37.9" customHeight="1" x14ac:dyDescent="0.2">
      <c r="B198" s="124"/>
      <c r="C198" s="125" t="s">
        <v>237</v>
      </c>
      <c r="D198" s="125" t="s">
        <v>118</v>
      </c>
      <c r="E198" s="126" t="s">
        <v>345</v>
      </c>
      <c r="F198" s="127" t="s">
        <v>346</v>
      </c>
      <c r="G198" s="128" t="s">
        <v>128</v>
      </c>
      <c r="H198" s="129">
        <v>50</v>
      </c>
      <c r="I198" s="130"/>
      <c r="J198" s="131">
        <f>ROUND(I198*H198,2)</f>
        <v>0</v>
      </c>
      <c r="K198" s="127" t="s">
        <v>122</v>
      </c>
      <c r="L198" s="29"/>
      <c r="M198" s="132" t="s">
        <v>3</v>
      </c>
      <c r="N198" s="133" t="s">
        <v>39</v>
      </c>
      <c r="P198" s="134">
        <f>O198*H198</f>
        <v>0</v>
      </c>
      <c r="Q198" s="134">
        <v>0</v>
      </c>
      <c r="R198" s="134">
        <f>Q198*H198</f>
        <v>0</v>
      </c>
      <c r="S198" s="134">
        <v>0</v>
      </c>
      <c r="T198" s="135">
        <f>S198*H198</f>
        <v>0</v>
      </c>
      <c r="AR198" s="136" t="s">
        <v>123</v>
      </c>
      <c r="AT198" s="136" t="s">
        <v>118</v>
      </c>
      <c r="AU198" s="136" t="s">
        <v>78</v>
      </c>
      <c r="AY198" s="14" t="s">
        <v>115</v>
      </c>
      <c r="BE198" s="137">
        <f>IF(N198="základní",J198,0)</f>
        <v>0</v>
      </c>
      <c r="BF198" s="137">
        <f>IF(N198="snížená",J198,0)</f>
        <v>0</v>
      </c>
      <c r="BG198" s="137">
        <f>IF(N198="zákl. přenesená",J198,0)</f>
        <v>0</v>
      </c>
      <c r="BH198" s="137">
        <f>IF(N198="sníž. přenesená",J198,0)</f>
        <v>0</v>
      </c>
      <c r="BI198" s="137">
        <f>IF(N198="nulová",J198,0)</f>
        <v>0</v>
      </c>
      <c r="BJ198" s="14" t="s">
        <v>76</v>
      </c>
      <c r="BK198" s="137">
        <f>ROUND(I198*H198,2)</f>
        <v>0</v>
      </c>
      <c r="BL198" s="14" t="s">
        <v>123</v>
      </c>
      <c r="BM198" s="136" t="s">
        <v>347</v>
      </c>
    </row>
    <row r="199" spans="2:65" s="1" customFormat="1" ht="29.25" x14ac:dyDescent="0.2">
      <c r="B199" s="29"/>
      <c r="D199" s="138" t="s">
        <v>124</v>
      </c>
      <c r="F199" s="139" t="s">
        <v>340</v>
      </c>
      <c r="I199" s="140"/>
      <c r="L199" s="29"/>
      <c r="M199" s="141"/>
      <c r="T199" s="50"/>
      <c r="AT199" s="14" t="s">
        <v>124</v>
      </c>
      <c r="AU199" s="14" t="s">
        <v>78</v>
      </c>
    </row>
    <row r="200" spans="2:65" s="1" customFormat="1" ht="37.9" customHeight="1" x14ac:dyDescent="0.2">
      <c r="B200" s="124"/>
      <c r="C200" s="125" t="s">
        <v>348</v>
      </c>
      <c r="D200" s="125" t="s">
        <v>118</v>
      </c>
      <c r="E200" s="126" t="s">
        <v>349</v>
      </c>
      <c r="F200" s="127" t="s">
        <v>350</v>
      </c>
      <c r="G200" s="128" t="s">
        <v>128</v>
      </c>
      <c r="H200" s="129">
        <v>50</v>
      </c>
      <c r="I200" s="130"/>
      <c r="J200" s="131">
        <f>ROUND(I200*H200,2)</f>
        <v>0</v>
      </c>
      <c r="K200" s="127" t="s">
        <v>122</v>
      </c>
      <c r="L200" s="29"/>
      <c r="M200" s="132" t="s">
        <v>3</v>
      </c>
      <c r="N200" s="133" t="s">
        <v>39</v>
      </c>
      <c r="P200" s="134">
        <f>O200*H200</f>
        <v>0</v>
      </c>
      <c r="Q200" s="134">
        <v>0</v>
      </c>
      <c r="R200" s="134">
        <f>Q200*H200</f>
        <v>0</v>
      </c>
      <c r="S200" s="134">
        <v>0</v>
      </c>
      <c r="T200" s="135">
        <f>S200*H200</f>
        <v>0</v>
      </c>
      <c r="AR200" s="136" t="s">
        <v>123</v>
      </c>
      <c r="AT200" s="136" t="s">
        <v>118</v>
      </c>
      <c r="AU200" s="136" t="s">
        <v>78</v>
      </c>
      <c r="AY200" s="14" t="s">
        <v>115</v>
      </c>
      <c r="BE200" s="137">
        <f>IF(N200="základní",J200,0)</f>
        <v>0</v>
      </c>
      <c r="BF200" s="137">
        <f>IF(N200="snížená",J200,0)</f>
        <v>0</v>
      </c>
      <c r="BG200" s="137">
        <f>IF(N200="zákl. přenesená",J200,0)</f>
        <v>0</v>
      </c>
      <c r="BH200" s="137">
        <f>IF(N200="sníž. přenesená",J200,0)</f>
        <v>0</v>
      </c>
      <c r="BI200" s="137">
        <f>IF(N200="nulová",J200,0)</f>
        <v>0</v>
      </c>
      <c r="BJ200" s="14" t="s">
        <v>76</v>
      </c>
      <c r="BK200" s="137">
        <f>ROUND(I200*H200,2)</f>
        <v>0</v>
      </c>
      <c r="BL200" s="14" t="s">
        <v>123</v>
      </c>
      <c r="BM200" s="136" t="s">
        <v>351</v>
      </c>
    </row>
    <row r="201" spans="2:65" s="1" customFormat="1" ht="29.25" x14ac:dyDescent="0.2">
      <c r="B201" s="29"/>
      <c r="D201" s="138" t="s">
        <v>124</v>
      </c>
      <c r="F201" s="139" t="s">
        <v>340</v>
      </c>
      <c r="I201" s="140"/>
      <c r="L201" s="29"/>
      <c r="M201" s="141"/>
      <c r="T201" s="50"/>
      <c r="AT201" s="14" t="s">
        <v>124</v>
      </c>
      <c r="AU201" s="14" t="s">
        <v>78</v>
      </c>
    </row>
    <row r="202" spans="2:65" s="1" customFormat="1" ht="37.9" customHeight="1" x14ac:dyDescent="0.2">
      <c r="B202" s="124"/>
      <c r="C202" s="125" t="s">
        <v>240</v>
      </c>
      <c r="D202" s="125" t="s">
        <v>118</v>
      </c>
      <c r="E202" s="126" t="s">
        <v>352</v>
      </c>
      <c r="F202" s="127" t="s">
        <v>353</v>
      </c>
      <c r="G202" s="128" t="s">
        <v>121</v>
      </c>
      <c r="H202" s="129">
        <v>1</v>
      </c>
      <c r="I202" s="130"/>
      <c r="J202" s="131">
        <f>ROUND(I202*H202,2)</f>
        <v>0</v>
      </c>
      <c r="K202" s="127" t="s">
        <v>122</v>
      </c>
      <c r="L202" s="29"/>
      <c r="M202" s="132" t="s">
        <v>3</v>
      </c>
      <c r="N202" s="133" t="s">
        <v>39</v>
      </c>
      <c r="P202" s="134">
        <f>O202*H202</f>
        <v>0</v>
      </c>
      <c r="Q202" s="134">
        <v>0</v>
      </c>
      <c r="R202" s="134">
        <f>Q202*H202</f>
        <v>0</v>
      </c>
      <c r="S202" s="134">
        <v>0</v>
      </c>
      <c r="T202" s="135">
        <f>S202*H202</f>
        <v>0</v>
      </c>
      <c r="AR202" s="136" t="s">
        <v>123</v>
      </c>
      <c r="AT202" s="136" t="s">
        <v>118</v>
      </c>
      <c r="AU202" s="136" t="s">
        <v>78</v>
      </c>
      <c r="AY202" s="14" t="s">
        <v>115</v>
      </c>
      <c r="BE202" s="137">
        <f>IF(N202="základní",J202,0)</f>
        <v>0</v>
      </c>
      <c r="BF202" s="137">
        <f>IF(N202="snížená",J202,0)</f>
        <v>0</v>
      </c>
      <c r="BG202" s="137">
        <f>IF(N202="zákl. přenesená",J202,0)</f>
        <v>0</v>
      </c>
      <c r="BH202" s="137">
        <f>IF(N202="sníž. přenesená",J202,0)</f>
        <v>0</v>
      </c>
      <c r="BI202" s="137">
        <f>IF(N202="nulová",J202,0)</f>
        <v>0</v>
      </c>
      <c r="BJ202" s="14" t="s">
        <v>76</v>
      </c>
      <c r="BK202" s="137">
        <f>ROUND(I202*H202,2)</f>
        <v>0</v>
      </c>
      <c r="BL202" s="14" t="s">
        <v>123</v>
      </c>
      <c r="BM202" s="136" t="s">
        <v>354</v>
      </c>
    </row>
    <row r="203" spans="2:65" s="1" customFormat="1" ht="29.25" x14ac:dyDescent="0.2">
      <c r="B203" s="29"/>
      <c r="D203" s="138" t="s">
        <v>124</v>
      </c>
      <c r="F203" s="139" t="s">
        <v>355</v>
      </c>
      <c r="I203" s="140"/>
      <c r="L203" s="29"/>
      <c r="M203" s="141"/>
      <c r="T203" s="50"/>
      <c r="AT203" s="14" t="s">
        <v>124</v>
      </c>
      <c r="AU203" s="14" t="s">
        <v>78</v>
      </c>
    </row>
    <row r="204" spans="2:65" s="1" customFormat="1" ht="37.9" customHeight="1" x14ac:dyDescent="0.2">
      <c r="B204" s="124"/>
      <c r="C204" s="125" t="s">
        <v>356</v>
      </c>
      <c r="D204" s="125" t="s">
        <v>118</v>
      </c>
      <c r="E204" s="126" t="s">
        <v>357</v>
      </c>
      <c r="F204" s="127" t="s">
        <v>358</v>
      </c>
      <c r="G204" s="128" t="s">
        <v>121</v>
      </c>
      <c r="H204" s="129">
        <v>1</v>
      </c>
      <c r="I204" s="130"/>
      <c r="J204" s="131">
        <f>ROUND(I204*H204,2)</f>
        <v>0</v>
      </c>
      <c r="K204" s="127" t="s">
        <v>122</v>
      </c>
      <c r="L204" s="29"/>
      <c r="M204" s="132" t="s">
        <v>3</v>
      </c>
      <c r="N204" s="133" t="s">
        <v>39</v>
      </c>
      <c r="P204" s="134">
        <f>O204*H204</f>
        <v>0</v>
      </c>
      <c r="Q204" s="134">
        <v>0</v>
      </c>
      <c r="R204" s="134">
        <f>Q204*H204</f>
        <v>0</v>
      </c>
      <c r="S204" s="134">
        <v>0</v>
      </c>
      <c r="T204" s="135">
        <f>S204*H204</f>
        <v>0</v>
      </c>
      <c r="AR204" s="136" t="s">
        <v>123</v>
      </c>
      <c r="AT204" s="136" t="s">
        <v>118</v>
      </c>
      <c r="AU204" s="136" t="s">
        <v>78</v>
      </c>
      <c r="AY204" s="14" t="s">
        <v>115</v>
      </c>
      <c r="BE204" s="137">
        <f>IF(N204="základní",J204,0)</f>
        <v>0</v>
      </c>
      <c r="BF204" s="137">
        <f>IF(N204="snížená",J204,0)</f>
        <v>0</v>
      </c>
      <c r="BG204" s="137">
        <f>IF(N204="zákl. přenesená",J204,0)</f>
        <v>0</v>
      </c>
      <c r="BH204" s="137">
        <f>IF(N204="sníž. přenesená",J204,0)</f>
        <v>0</v>
      </c>
      <c r="BI204" s="137">
        <f>IF(N204="nulová",J204,0)</f>
        <v>0</v>
      </c>
      <c r="BJ204" s="14" t="s">
        <v>76</v>
      </c>
      <c r="BK204" s="137">
        <f>ROUND(I204*H204,2)</f>
        <v>0</v>
      </c>
      <c r="BL204" s="14" t="s">
        <v>123</v>
      </c>
      <c r="BM204" s="136" t="s">
        <v>359</v>
      </c>
    </row>
    <row r="205" spans="2:65" s="1" customFormat="1" ht="29.25" x14ac:dyDescent="0.2">
      <c r="B205" s="29"/>
      <c r="D205" s="138" t="s">
        <v>124</v>
      </c>
      <c r="F205" s="139" t="s">
        <v>355</v>
      </c>
      <c r="I205" s="140"/>
      <c r="L205" s="29"/>
      <c r="M205" s="141"/>
      <c r="T205" s="50"/>
      <c r="AT205" s="14" t="s">
        <v>124</v>
      </c>
      <c r="AU205" s="14" t="s">
        <v>78</v>
      </c>
    </row>
    <row r="206" spans="2:65" s="1" customFormat="1" ht="37.9" customHeight="1" x14ac:dyDescent="0.2">
      <c r="B206" s="124"/>
      <c r="C206" s="125" t="s">
        <v>244</v>
      </c>
      <c r="D206" s="125" t="s">
        <v>118</v>
      </c>
      <c r="E206" s="126" t="s">
        <v>360</v>
      </c>
      <c r="F206" s="127" t="s">
        <v>361</v>
      </c>
      <c r="G206" s="128" t="s">
        <v>128</v>
      </c>
      <c r="H206" s="129">
        <v>50</v>
      </c>
      <c r="I206" s="130"/>
      <c r="J206" s="131">
        <f>ROUND(I206*H206,2)</f>
        <v>0</v>
      </c>
      <c r="K206" s="127" t="s">
        <v>122</v>
      </c>
      <c r="L206" s="29"/>
      <c r="M206" s="132" t="s">
        <v>3</v>
      </c>
      <c r="N206" s="133" t="s">
        <v>39</v>
      </c>
      <c r="P206" s="134">
        <f>O206*H206</f>
        <v>0</v>
      </c>
      <c r="Q206" s="134">
        <v>0</v>
      </c>
      <c r="R206" s="134">
        <f>Q206*H206</f>
        <v>0</v>
      </c>
      <c r="S206" s="134">
        <v>0</v>
      </c>
      <c r="T206" s="135">
        <f>S206*H206</f>
        <v>0</v>
      </c>
      <c r="AR206" s="136" t="s">
        <v>123</v>
      </c>
      <c r="AT206" s="136" t="s">
        <v>118</v>
      </c>
      <c r="AU206" s="136" t="s">
        <v>78</v>
      </c>
      <c r="AY206" s="14" t="s">
        <v>115</v>
      </c>
      <c r="BE206" s="137">
        <f>IF(N206="základní",J206,0)</f>
        <v>0</v>
      </c>
      <c r="BF206" s="137">
        <f>IF(N206="snížená",J206,0)</f>
        <v>0</v>
      </c>
      <c r="BG206" s="137">
        <f>IF(N206="zákl. přenesená",J206,0)</f>
        <v>0</v>
      </c>
      <c r="BH206" s="137">
        <f>IF(N206="sníž. přenesená",J206,0)</f>
        <v>0</v>
      </c>
      <c r="BI206" s="137">
        <f>IF(N206="nulová",J206,0)</f>
        <v>0</v>
      </c>
      <c r="BJ206" s="14" t="s">
        <v>76</v>
      </c>
      <c r="BK206" s="137">
        <f>ROUND(I206*H206,2)</f>
        <v>0</v>
      </c>
      <c r="BL206" s="14" t="s">
        <v>123</v>
      </c>
      <c r="BM206" s="136" t="s">
        <v>362</v>
      </c>
    </row>
    <row r="207" spans="2:65" s="1" customFormat="1" ht="29.25" x14ac:dyDescent="0.2">
      <c r="B207" s="29"/>
      <c r="D207" s="138" t="s">
        <v>124</v>
      </c>
      <c r="F207" s="139" t="s">
        <v>355</v>
      </c>
      <c r="I207" s="140"/>
      <c r="L207" s="29"/>
      <c r="M207" s="141"/>
      <c r="T207" s="50"/>
      <c r="AT207" s="14" t="s">
        <v>124</v>
      </c>
      <c r="AU207" s="14" t="s">
        <v>78</v>
      </c>
    </row>
    <row r="208" spans="2:65" s="1" customFormat="1" ht="37.9" customHeight="1" x14ac:dyDescent="0.2">
      <c r="B208" s="124"/>
      <c r="C208" s="125" t="s">
        <v>363</v>
      </c>
      <c r="D208" s="125" t="s">
        <v>118</v>
      </c>
      <c r="E208" s="126" t="s">
        <v>364</v>
      </c>
      <c r="F208" s="127" t="s">
        <v>365</v>
      </c>
      <c r="G208" s="128" t="s">
        <v>128</v>
      </c>
      <c r="H208" s="129">
        <v>50</v>
      </c>
      <c r="I208" s="130"/>
      <c r="J208" s="131">
        <f>ROUND(I208*H208,2)</f>
        <v>0</v>
      </c>
      <c r="K208" s="127" t="s">
        <v>122</v>
      </c>
      <c r="L208" s="29"/>
      <c r="M208" s="132" t="s">
        <v>3</v>
      </c>
      <c r="N208" s="133" t="s">
        <v>39</v>
      </c>
      <c r="P208" s="134">
        <f>O208*H208</f>
        <v>0</v>
      </c>
      <c r="Q208" s="134">
        <v>0</v>
      </c>
      <c r="R208" s="134">
        <f>Q208*H208</f>
        <v>0</v>
      </c>
      <c r="S208" s="134">
        <v>0</v>
      </c>
      <c r="T208" s="135">
        <f>S208*H208</f>
        <v>0</v>
      </c>
      <c r="AR208" s="136" t="s">
        <v>123</v>
      </c>
      <c r="AT208" s="136" t="s">
        <v>118</v>
      </c>
      <c r="AU208" s="136" t="s">
        <v>78</v>
      </c>
      <c r="AY208" s="14" t="s">
        <v>115</v>
      </c>
      <c r="BE208" s="137">
        <f>IF(N208="základní",J208,0)</f>
        <v>0</v>
      </c>
      <c r="BF208" s="137">
        <f>IF(N208="snížená",J208,0)</f>
        <v>0</v>
      </c>
      <c r="BG208" s="137">
        <f>IF(N208="zákl. přenesená",J208,0)</f>
        <v>0</v>
      </c>
      <c r="BH208" s="137">
        <f>IF(N208="sníž. přenesená",J208,0)</f>
        <v>0</v>
      </c>
      <c r="BI208" s="137">
        <f>IF(N208="nulová",J208,0)</f>
        <v>0</v>
      </c>
      <c r="BJ208" s="14" t="s">
        <v>76</v>
      </c>
      <c r="BK208" s="137">
        <f>ROUND(I208*H208,2)</f>
        <v>0</v>
      </c>
      <c r="BL208" s="14" t="s">
        <v>123</v>
      </c>
      <c r="BM208" s="136" t="s">
        <v>366</v>
      </c>
    </row>
    <row r="209" spans="2:65" s="1" customFormat="1" ht="29.25" x14ac:dyDescent="0.2">
      <c r="B209" s="29"/>
      <c r="D209" s="138" t="s">
        <v>124</v>
      </c>
      <c r="F209" s="139" t="s">
        <v>355</v>
      </c>
      <c r="I209" s="140"/>
      <c r="L209" s="29"/>
      <c r="M209" s="141"/>
      <c r="T209" s="50"/>
      <c r="AT209" s="14" t="s">
        <v>124</v>
      </c>
      <c r="AU209" s="14" t="s">
        <v>78</v>
      </c>
    </row>
    <row r="210" spans="2:65" s="1" customFormat="1" ht="37.9" customHeight="1" x14ac:dyDescent="0.2">
      <c r="B210" s="124"/>
      <c r="C210" s="125" t="s">
        <v>247</v>
      </c>
      <c r="D210" s="125" t="s">
        <v>118</v>
      </c>
      <c r="E210" s="126" t="s">
        <v>367</v>
      </c>
      <c r="F210" s="127" t="s">
        <v>368</v>
      </c>
      <c r="G210" s="128" t="s">
        <v>223</v>
      </c>
      <c r="H210" s="129">
        <v>10</v>
      </c>
      <c r="I210" s="130"/>
      <c r="J210" s="131">
        <f>ROUND(I210*H210,2)</f>
        <v>0</v>
      </c>
      <c r="K210" s="127" t="s">
        <v>122</v>
      </c>
      <c r="L210" s="29"/>
      <c r="M210" s="132" t="s">
        <v>3</v>
      </c>
      <c r="N210" s="133" t="s">
        <v>39</v>
      </c>
      <c r="P210" s="134">
        <f>O210*H210</f>
        <v>0</v>
      </c>
      <c r="Q210" s="134">
        <v>0</v>
      </c>
      <c r="R210" s="134">
        <f>Q210*H210</f>
        <v>0</v>
      </c>
      <c r="S210" s="134">
        <v>0</v>
      </c>
      <c r="T210" s="135">
        <f>S210*H210</f>
        <v>0</v>
      </c>
      <c r="AR210" s="136" t="s">
        <v>123</v>
      </c>
      <c r="AT210" s="136" t="s">
        <v>118</v>
      </c>
      <c r="AU210" s="136" t="s">
        <v>78</v>
      </c>
      <c r="AY210" s="14" t="s">
        <v>115</v>
      </c>
      <c r="BE210" s="137">
        <f>IF(N210="základní",J210,0)</f>
        <v>0</v>
      </c>
      <c r="BF210" s="137">
        <f>IF(N210="snížená",J210,0)</f>
        <v>0</v>
      </c>
      <c r="BG210" s="137">
        <f>IF(N210="zákl. přenesená",J210,0)</f>
        <v>0</v>
      </c>
      <c r="BH210" s="137">
        <f>IF(N210="sníž. přenesená",J210,0)</f>
        <v>0</v>
      </c>
      <c r="BI210" s="137">
        <f>IF(N210="nulová",J210,0)</f>
        <v>0</v>
      </c>
      <c r="BJ210" s="14" t="s">
        <v>76</v>
      </c>
      <c r="BK210" s="137">
        <f>ROUND(I210*H210,2)</f>
        <v>0</v>
      </c>
      <c r="BL210" s="14" t="s">
        <v>123</v>
      </c>
      <c r="BM210" s="136" t="s">
        <v>369</v>
      </c>
    </row>
    <row r="211" spans="2:65" s="1" customFormat="1" ht="39" x14ac:dyDescent="0.2">
      <c r="B211" s="29"/>
      <c r="D211" s="138" t="s">
        <v>124</v>
      </c>
      <c r="F211" s="139" t="s">
        <v>370</v>
      </c>
      <c r="I211" s="140"/>
      <c r="L211" s="29"/>
      <c r="M211" s="141"/>
      <c r="T211" s="50"/>
      <c r="AT211" s="14" t="s">
        <v>124</v>
      </c>
      <c r="AU211" s="14" t="s">
        <v>78</v>
      </c>
    </row>
    <row r="212" spans="2:65" s="1" customFormat="1" ht="37.9" customHeight="1" x14ac:dyDescent="0.2">
      <c r="B212" s="124"/>
      <c r="C212" s="125" t="s">
        <v>371</v>
      </c>
      <c r="D212" s="125" t="s">
        <v>118</v>
      </c>
      <c r="E212" s="126" t="s">
        <v>372</v>
      </c>
      <c r="F212" s="127" t="s">
        <v>373</v>
      </c>
      <c r="G212" s="128" t="s">
        <v>223</v>
      </c>
      <c r="H212" s="129">
        <v>10</v>
      </c>
      <c r="I212" s="130"/>
      <c r="J212" s="131">
        <f>ROUND(I212*H212,2)</f>
        <v>0</v>
      </c>
      <c r="K212" s="127" t="s">
        <v>122</v>
      </c>
      <c r="L212" s="29"/>
      <c r="M212" s="132" t="s">
        <v>3</v>
      </c>
      <c r="N212" s="133" t="s">
        <v>39</v>
      </c>
      <c r="P212" s="134">
        <f>O212*H212</f>
        <v>0</v>
      </c>
      <c r="Q212" s="134">
        <v>0</v>
      </c>
      <c r="R212" s="134">
        <f>Q212*H212</f>
        <v>0</v>
      </c>
      <c r="S212" s="134">
        <v>0</v>
      </c>
      <c r="T212" s="135">
        <f>S212*H212</f>
        <v>0</v>
      </c>
      <c r="AR212" s="136" t="s">
        <v>123</v>
      </c>
      <c r="AT212" s="136" t="s">
        <v>118</v>
      </c>
      <c r="AU212" s="136" t="s">
        <v>78</v>
      </c>
      <c r="AY212" s="14" t="s">
        <v>115</v>
      </c>
      <c r="BE212" s="137">
        <f>IF(N212="základní",J212,0)</f>
        <v>0</v>
      </c>
      <c r="BF212" s="137">
        <f>IF(N212="snížená",J212,0)</f>
        <v>0</v>
      </c>
      <c r="BG212" s="137">
        <f>IF(N212="zákl. přenesená",J212,0)</f>
        <v>0</v>
      </c>
      <c r="BH212" s="137">
        <f>IF(N212="sníž. přenesená",J212,0)</f>
        <v>0</v>
      </c>
      <c r="BI212" s="137">
        <f>IF(N212="nulová",J212,0)</f>
        <v>0</v>
      </c>
      <c r="BJ212" s="14" t="s">
        <v>76</v>
      </c>
      <c r="BK212" s="137">
        <f>ROUND(I212*H212,2)</f>
        <v>0</v>
      </c>
      <c r="BL212" s="14" t="s">
        <v>123</v>
      </c>
      <c r="BM212" s="136" t="s">
        <v>374</v>
      </c>
    </row>
    <row r="213" spans="2:65" s="1" customFormat="1" ht="39" x14ac:dyDescent="0.2">
      <c r="B213" s="29"/>
      <c r="D213" s="138" t="s">
        <v>124</v>
      </c>
      <c r="F213" s="139" t="s">
        <v>370</v>
      </c>
      <c r="I213" s="140"/>
      <c r="L213" s="29"/>
      <c r="M213" s="141"/>
      <c r="T213" s="50"/>
      <c r="AT213" s="14" t="s">
        <v>124</v>
      </c>
      <c r="AU213" s="14" t="s">
        <v>78</v>
      </c>
    </row>
    <row r="214" spans="2:65" s="1" customFormat="1" ht="37.9" customHeight="1" x14ac:dyDescent="0.2">
      <c r="B214" s="124"/>
      <c r="C214" s="125" t="s">
        <v>252</v>
      </c>
      <c r="D214" s="125" t="s">
        <v>118</v>
      </c>
      <c r="E214" s="126" t="s">
        <v>375</v>
      </c>
      <c r="F214" s="127" t="s">
        <v>376</v>
      </c>
      <c r="G214" s="128" t="s">
        <v>223</v>
      </c>
      <c r="H214" s="129">
        <v>5000</v>
      </c>
      <c r="I214" s="130"/>
      <c r="J214" s="131">
        <f>ROUND(I214*H214,2)</f>
        <v>0</v>
      </c>
      <c r="K214" s="127" t="s">
        <v>122</v>
      </c>
      <c r="L214" s="29"/>
      <c r="M214" s="132" t="s">
        <v>3</v>
      </c>
      <c r="N214" s="133" t="s">
        <v>39</v>
      </c>
      <c r="P214" s="134">
        <f>O214*H214</f>
        <v>0</v>
      </c>
      <c r="Q214" s="134">
        <v>0</v>
      </c>
      <c r="R214" s="134">
        <f>Q214*H214</f>
        <v>0</v>
      </c>
      <c r="S214" s="134">
        <v>0</v>
      </c>
      <c r="T214" s="135">
        <f>S214*H214</f>
        <v>0</v>
      </c>
      <c r="AR214" s="136" t="s">
        <v>123</v>
      </c>
      <c r="AT214" s="136" t="s">
        <v>118</v>
      </c>
      <c r="AU214" s="136" t="s">
        <v>78</v>
      </c>
      <c r="AY214" s="14" t="s">
        <v>115</v>
      </c>
      <c r="BE214" s="137">
        <f>IF(N214="základní",J214,0)</f>
        <v>0</v>
      </c>
      <c r="BF214" s="137">
        <f>IF(N214="snížená",J214,0)</f>
        <v>0</v>
      </c>
      <c r="BG214" s="137">
        <f>IF(N214="zákl. přenesená",J214,0)</f>
        <v>0</v>
      </c>
      <c r="BH214" s="137">
        <f>IF(N214="sníž. přenesená",J214,0)</f>
        <v>0</v>
      </c>
      <c r="BI214" s="137">
        <f>IF(N214="nulová",J214,0)</f>
        <v>0</v>
      </c>
      <c r="BJ214" s="14" t="s">
        <v>76</v>
      </c>
      <c r="BK214" s="137">
        <f>ROUND(I214*H214,2)</f>
        <v>0</v>
      </c>
      <c r="BL214" s="14" t="s">
        <v>123</v>
      </c>
      <c r="BM214" s="136" t="s">
        <v>377</v>
      </c>
    </row>
    <row r="215" spans="2:65" s="1" customFormat="1" ht="39" x14ac:dyDescent="0.2">
      <c r="B215" s="29"/>
      <c r="D215" s="138" t="s">
        <v>124</v>
      </c>
      <c r="F215" s="139" t="s">
        <v>370</v>
      </c>
      <c r="I215" s="140"/>
      <c r="L215" s="29"/>
      <c r="M215" s="141"/>
      <c r="T215" s="50"/>
      <c r="AT215" s="14" t="s">
        <v>124</v>
      </c>
      <c r="AU215" s="14" t="s">
        <v>78</v>
      </c>
    </row>
    <row r="216" spans="2:65" s="1" customFormat="1" ht="37.9" customHeight="1" x14ac:dyDescent="0.2">
      <c r="B216" s="124"/>
      <c r="C216" s="125" t="s">
        <v>378</v>
      </c>
      <c r="D216" s="125" t="s">
        <v>118</v>
      </c>
      <c r="E216" s="126" t="s">
        <v>379</v>
      </c>
      <c r="F216" s="127" t="s">
        <v>380</v>
      </c>
      <c r="G216" s="128" t="s">
        <v>223</v>
      </c>
      <c r="H216" s="129">
        <v>200</v>
      </c>
      <c r="I216" s="130"/>
      <c r="J216" s="131">
        <f>ROUND(I216*H216,2)</f>
        <v>0</v>
      </c>
      <c r="K216" s="127" t="s">
        <v>122</v>
      </c>
      <c r="L216" s="29"/>
      <c r="M216" s="132" t="s">
        <v>3</v>
      </c>
      <c r="N216" s="133" t="s">
        <v>39</v>
      </c>
      <c r="P216" s="134">
        <f>O216*H216</f>
        <v>0</v>
      </c>
      <c r="Q216" s="134">
        <v>0</v>
      </c>
      <c r="R216" s="134">
        <f>Q216*H216</f>
        <v>0</v>
      </c>
      <c r="S216" s="134">
        <v>0</v>
      </c>
      <c r="T216" s="135">
        <f>S216*H216</f>
        <v>0</v>
      </c>
      <c r="AR216" s="136" t="s">
        <v>123</v>
      </c>
      <c r="AT216" s="136" t="s">
        <v>118</v>
      </c>
      <c r="AU216" s="136" t="s">
        <v>78</v>
      </c>
      <c r="AY216" s="14" t="s">
        <v>115</v>
      </c>
      <c r="BE216" s="137">
        <f>IF(N216="základní",J216,0)</f>
        <v>0</v>
      </c>
      <c r="BF216" s="137">
        <f>IF(N216="snížená",J216,0)</f>
        <v>0</v>
      </c>
      <c r="BG216" s="137">
        <f>IF(N216="zákl. přenesená",J216,0)</f>
        <v>0</v>
      </c>
      <c r="BH216" s="137">
        <f>IF(N216="sníž. přenesená",J216,0)</f>
        <v>0</v>
      </c>
      <c r="BI216" s="137">
        <f>IF(N216="nulová",J216,0)</f>
        <v>0</v>
      </c>
      <c r="BJ216" s="14" t="s">
        <v>76</v>
      </c>
      <c r="BK216" s="137">
        <f>ROUND(I216*H216,2)</f>
        <v>0</v>
      </c>
      <c r="BL216" s="14" t="s">
        <v>123</v>
      </c>
      <c r="BM216" s="136" t="s">
        <v>381</v>
      </c>
    </row>
    <row r="217" spans="2:65" s="1" customFormat="1" ht="39" x14ac:dyDescent="0.2">
      <c r="B217" s="29"/>
      <c r="D217" s="138" t="s">
        <v>124</v>
      </c>
      <c r="F217" s="139" t="s">
        <v>370</v>
      </c>
      <c r="I217" s="140"/>
      <c r="L217" s="29"/>
      <c r="M217" s="141"/>
      <c r="T217" s="50"/>
      <c r="AT217" s="14" t="s">
        <v>124</v>
      </c>
      <c r="AU217" s="14" t="s">
        <v>78</v>
      </c>
    </row>
    <row r="218" spans="2:65" s="1" customFormat="1" ht="33" customHeight="1" x14ac:dyDescent="0.2">
      <c r="B218" s="124"/>
      <c r="C218" s="125" t="s">
        <v>255</v>
      </c>
      <c r="D218" s="125" t="s">
        <v>118</v>
      </c>
      <c r="E218" s="126" t="s">
        <v>382</v>
      </c>
      <c r="F218" s="127" t="s">
        <v>383</v>
      </c>
      <c r="G218" s="128" t="s">
        <v>121</v>
      </c>
      <c r="H218" s="129">
        <v>1</v>
      </c>
      <c r="I218" s="130"/>
      <c r="J218" s="131">
        <f>ROUND(I218*H218,2)</f>
        <v>0</v>
      </c>
      <c r="K218" s="127" t="s">
        <v>122</v>
      </c>
      <c r="L218" s="29"/>
      <c r="M218" s="132" t="s">
        <v>3</v>
      </c>
      <c r="N218" s="133" t="s">
        <v>39</v>
      </c>
      <c r="P218" s="134">
        <f>O218*H218</f>
        <v>0</v>
      </c>
      <c r="Q218" s="134">
        <v>0</v>
      </c>
      <c r="R218" s="134">
        <f>Q218*H218</f>
        <v>0</v>
      </c>
      <c r="S218" s="134">
        <v>0</v>
      </c>
      <c r="T218" s="135">
        <f>S218*H218</f>
        <v>0</v>
      </c>
      <c r="AR218" s="136" t="s">
        <v>123</v>
      </c>
      <c r="AT218" s="136" t="s">
        <v>118</v>
      </c>
      <c r="AU218" s="136" t="s">
        <v>78</v>
      </c>
      <c r="AY218" s="14" t="s">
        <v>115</v>
      </c>
      <c r="BE218" s="137">
        <f>IF(N218="základní",J218,0)</f>
        <v>0</v>
      </c>
      <c r="BF218" s="137">
        <f>IF(N218="snížená",J218,0)</f>
        <v>0</v>
      </c>
      <c r="BG218" s="137">
        <f>IF(N218="zákl. přenesená",J218,0)</f>
        <v>0</v>
      </c>
      <c r="BH218" s="137">
        <f>IF(N218="sníž. přenesená",J218,0)</f>
        <v>0</v>
      </c>
      <c r="BI218" s="137">
        <f>IF(N218="nulová",J218,0)</f>
        <v>0</v>
      </c>
      <c r="BJ218" s="14" t="s">
        <v>76</v>
      </c>
      <c r="BK218" s="137">
        <f>ROUND(I218*H218,2)</f>
        <v>0</v>
      </c>
      <c r="BL218" s="14" t="s">
        <v>123</v>
      </c>
      <c r="BM218" s="136" t="s">
        <v>384</v>
      </c>
    </row>
    <row r="219" spans="2:65" s="1" customFormat="1" ht="29.25" x14ac:dyDescent="0.2">
      <c r="B219" s="29"/>
      <c r="D219" s="138" t="s">
        <v>124</v>
      </c>
      <c r="F219" s="139" t="s">
        <v>385</v>
      </c>
      <c r="I219" s="140"/>
      <c r="L219" s="29"/>
      <c r="M219" s="141"/>
      <c r="T219" s="50"/>
      <c r="AT219" s="14" t="s">
        <v>124</v>
      </c>
      <c r="AU219" s="14" t="s">
        <v>78</v>
      </c>
    </row>
    <row r="220" spans="2:65" s="1" customFormat="1" ht="33" customHeight="1" x14ac:dyDescent="0.2">
      <c r="B220" s="124"/>
      <c r="C220" s="125" t="s">
        <v>386</v>
      </c>
      <c r="D220" s="125" t="s">
        <v>118</v>
      </c>
      <c r="E220" s="126" t="s">
        <v>387</v>
      </c>
      <c r="F220" s="127" t="s">
        <v>388</v>
      </c>
      <c r="G220" s="128" t="s">
        <v>128</v>
      </c>
      <c r="H220" s="129">
        <v>50</v>
      </c>
      <c r="I220" s="130"/>
      <c r="J220" s="131">
        <f>ROUND(I220*H220,2)</f>
        <v>0</v>
      </c>
      <c r="K220" s="127" t="s">
        <v>122</v>
      </c>
      <c r="L220" s="29"/>
      <c r="M220" s="132" t="s">
        <v>3</v>
      </c>
      <c r="N220" s="133" t="s">
        <v>39</v>
      </c>
      <c r="P220" s="134">
        <f>O220*H220</f>
        <v>0</v>
      </c>
      <c r="Q220" s="134">
        <v>0</v>
      </c>
      <c r="R220" s="134">
        <f>Q220*H220</f>
        <v>0</v>
      </c>
      <c r="S220" s="134">
        <v>0</v>
      </c>
      <c r="T220" s="135">
        <f>S220*H220</f>
        <v>0</v>
      </c>
      <c r="AR220" s="136" t="s">
        <v>123</v>
      </c>
      <c r="AT220" s="136" t="s">
        <v>118</v>
      </c>
      <c r="AU220" s="136" t="s">
        <v>78</v>
      </c>
      <c r="AY220" s="14" t="s">
        <v>115</v>
      </c>
      <c r="BE220" s="137">
        <f>IF(N220="základní",J220,0)</f>
        <v>0</v>
      </c>
      <c r="BF220" s="137">
        <f>IF(N220="snížená",J220,0)</f>
        <v>0</v>
      </c>
      <c r="BG220" s="137">
        <f>IF(N220="zákl. přenesená",J220,0)</f>
        <v>0</v>
      </c>
      <c r="BH220" s="137">
        <f>IF(N220="sníž. přenesená",J220,0)</f>
        <v>0</v>
      </c>
      <c r="BI220" s="137">
        <f>IF(N220="nulová",J220,0)</f>
        <v>0</v>
      </c>
      <c r="BJ220" s="14" t="s">
        <v>76</v>
      </c>
      <c r="BK220" s="137">
        <f>ROUND(I220*H220,2)</f>
        <v>0</v>
      </c>
      <c r="BL220" s="14" t="s">
        <v>123</v>
      </c>
      <c r="BM220" s="136" t="s">
        <v>389</v>
      </c>
    </row>
    <row r="221" spans="2:65" s="1" customFormat="1" ht="29.25" x14ac:dyDescent="0.2">
      <c r="B221" s="29"/>
      <c r="D221" s="138" t="s">
        <v>124</v>
      </c>
      <c r="F221" s="139" t="s">
        <v>385</v>
      </c>
      <c r="I221" s="140"/>
      <c r="L221" s="29"/>
      <c r="M221" s="141"/>
      <c r="T221" s="50"/>
      <c r="AT221" s="14" t="s">
        <v>124</v>
      </c>
      <c r="AU221" s="14" t="s">
        <v>78</v>
      </c>
    </row>
    <row r="222" spans="2:65" s="1" customFormat="1" ht="37.9" customHeight="1" x14ac:dyDescent="0.2">
      <c r="B222" s="124"/>
      <c r="C222" s="125" t="s">
        <v>259</v>
      </c>
      <c r="D222" s="125" t="s">
        <v>118</v>
      </c>
      <c r="E222" s="126" t="s">
        <v>390</v>
      </c>
      <c r="F222" s="127" t="s">
        <v>391</v>
      </c>
      <c r="G222" s="128" t="s">
        <v>128</v>
      </c>
      <c r="H222" s="129">
        <v>500</v>
      </c>
      <c r="I222" s="130"/>
      <c r="J222" s="131">
        <f>ROUND(I222*H222,2)</f>
        <v>0</v>
      </c>
      <c r="K222" s="127" t="s">
        <v>122</v>
      </c>
      <c r="L222" s="29"/>
      <c r="M222" s="132" t="s">
        <v>3</v>
      </c>
      <c r="N222" s="133" t="s">
        <v>39</v>
      </c>
      <c r="P222" s="134">
        <f>O222*H222</f>
        <v>0</v>
      </c>
      <c r="Q222" s="134">
        <v>0</v>
      </c>
      <c r="R222" s="134">
        <f>Q222*H222</f>
        <v>0</v>
      </c>
      <c r="S222" s="134">
        <v>0</v>
      </c>
      <c r="T222" s="135">
        <f>S222*H222</f>
        <v>0</v>
      </c>
      <c r="AR222" s="136" t="s">
        <v>123</v>
      </c>
      <c r="AT222" s="136" t="s">
        <v>118</v>
      </c>
      <c r="AU222" s="136" t="s">
        <v>78</v>
      </c>
      <c r="AY222" s="14" t="s">
        <v>115</v>
      </c>
      <c r="BE222" s="137">
        <f>IF(N222="základní",J222,0)</f>
        <v>0</v>
      </c>
      <c r="BF222" s="137">
        <f>IF(N222="snížená",J222,0)</f>
        <v>0</v>
      </c>
      <c r="BG222" s="137">
        <f>IF(N222="zákl. přenesená",J222,0)</f>
        <v>0</v>
      </c>
      <c r="BH222" s="137">
        <f>IF(N222="sníž. přenesená",J222,0)</f>
        <v>0</v>
      </c>
      <c r="BI222" s="137">
        <f>IF(N222="nulová",J222,0)</f>
        <v>0</v>
      </c>
      <c r="BJ222" s="14" t="s">
        <v>76</v>
      </c>
      <c r="BK222" s="137">
        <f>ROUND(I222*H222,2)</f>
        <v>0</v>
      </c>
      <c r="BL222" s="14" t="s">
        <v>123</v>
      </c>
      <c r="BM222" s="136" t="s">
        <v>392</v>
      </c>
    </row>
    <row r="223" spans="2:65" s="1" customFormat="1" ht="29.25" x14ac:dyDescent="0.2">
      <c r="B223" s="29"/>
      <c r="D223" s="138" t="s">
        <v>124</v>
      </c>
      <c r="F223" s="139" t="s">
        <v>393</v>
      </c>
      <c r="I223" s="140"/>
      <c r="L223" s="29"/>
      <c r="M223" s="141"/>
      <c r="T223" s="50"/>
      <c r="AT223" s="14" t="s">
        <v>124</v>
      </c>
      <c r="AU223" s="14" t="s">
        <v>78</v>
      </c>
    </row>
    <row r="224" spans="2:65" s="1" customFormat="1" ht="37.9" customHeight="1" x14ac:dyDescent="0.2">
      <c r="B224" s="124"/>
      <c r="C224" s="125" t="s">
        <v>394</v>
      </c>
      <c r="D224" s="125" t="s">
        <v>118</v>
      </c>
      <c r="E224" s="126" t="s">
        <v>395</v>
      </c>
      <c r="F224" s="127" t="s">
        <v>396</v>
      </c>
      <c r="G224" s="128" t="s">
        <v>147</v>
      </c>
      <c r="H224" s="129">
        <v>10</v>
      </c>
      <c r="I224" s="130"/>
      <c r="J224" s="131">
        <f>ROUND(I224*H224,2)</f>
        <v>0</v>
      </c>
      <c r="K224" s="127" t="s">
        <v>122</v>
      </c>
      <c r="L224" s="29"/>
      <c r="M224" s="132" t="s">
        <v>3</v>
      </c>
      <c r="N224" s="133" t="s">
        <v>39</v>
      </c>
      <c r="P224" s="134">
        <f>O224*H224</f>
        <v>0</v>
      </c>
      <c r="Q224" s="134">
        <v>0</v>
      </c>
      <c r="R224" s="134">
        <f>Q224*H224</f>
        <v>0</v>
      </c>
      <c r="S224" s="134">
        <v>0</v>
      </c>
      <c r="T224" s="135">
        <f>S224*H224</f>
        <v>0</v>
      </c>
      <c r="AR224" s="136" t="s">
        <v>123</v>
      </c>
      <c r="AT224" s="136" t="s">
        <v>118</v>
      </c>
      <c r="AU224" s="136" t="s">
        <v>78</v>
      </c>
      <c r="AY224" s="14" t="s">
        <v>115</v>
      </c>
      <c r="BE224" s="137">
        <f>IF(N224="základní",J224,0)</f>
        <v>0</v>
      </c>
      <c r="BF224" s="137">
        <f>IF(N224="snížená",J224,0)</f>
        <v>0</v>
      </c>
      <c r="BG224" s="137">
        <f>IF(N224="zákl. přenesená",J224,0)</f>
        <v>0</v>
      </c>
      <c r="BH224" s="137">
        <f>IF(N224="sníž. přenesená",J224,0)</f>
        <v>0</v>
      </c>
      <c r="BI224" s="137">
        <f>IF(N224="nulová",J224,0)</f>
        <v>0</v>
      </c>
      <c r="BJ224" s="14" t="s">
        <v>76</v>
      </c>
      <c r="BK224" s="137">
        <f>ROUND(I224*H224,2)</f>
        <v>0</v>
      </c>
      <c r="BL224" s="14" t="s">
        <v>123</v>
      </c>
      <c r="BM224" s="136" t="s">
        <v>397</v>
      </c>
    </row>
    <row r="225" spans="2:65" s="1" customFormat="1" ht="29.25" x14ac:dyDescent="0.2">
      <c r="B225" s="29"/>
      <c r="D225" s="138" t="s">
        <v>124</v>
      </c>
      <c r="F225" s="139" t="s">
        <v>398</v>
      </c>
      <c r="I225" s="140"/>
      <c r="L225" s="29"/>
      <c r="M225" s="141"/>
      <c r="T225" s="50"/>
      <c r="AT225" s="14" t="s">
        <v>124</v>
      </c>
      <c r="AU225" s="14" t="s">
        <v>78</v>
      </c>
    </row>
    <row r="226" spans="2:65" s="1" customFormat="1" ht="33" customHeight="1" x14ac:dyDescent="0.2">
      <c r="B226" s="124"/>
      <c r="C226" s="125" t="s">
        <v>262</v>
      </c>
      <c r="D226" s="125" t="s">
        <v>118</v>
      </c>
      <c r="E226" s="126" t="s">
        <v>399</v>
      </c>
      <c r="F226" s="127" t="s">
        <v>400</v>
      </c>
      <c r="G226" s="128" t="s">
        <v>147</v>
      </c>
      <c r="H226" s="129">
        <v>10</v>
      </c>
      <c r="I226" s="130"/>
      <c r="J226" s="131">
        <f>ROUND(I226*H226,2)</f>
        <v>0</v>
      </c>
      <c r="K226" s="127" t="s">
        <v>122</v>
      </c>
      <c r="L226" s="29"/>
      <c r="M226" s="132" t="s">
        <v>3</v>
      </c>
      <c r="N226" s="133" t="s">
        <v>39</v>
      </c>
      <c r="P226" s="134">
        <f>O226*H226</f>
        <v>0</v>
      </c>
      <c r="Q226" s="134">
        <v>0</v>
      </c>
      <c r="R226" s="134">
        <f>Q226*H226</f>
        <v>0</v>
      </c>
      <c r="S226" s="134">
        <v>0</v>
      </c>
      <c r="T226" s="135">
        <f>S226*H226</f>
        <v>0</v>
      </c>
      <c r="AR226" s="136" t="s">
        <v>123</v>
      </c>
      <c r="AT226" s="136" t="s">
        <v>118</v>
      </c>
      <c r="AU226" s="136" t="s">
        <v>78</v>
      </c>
      <c r="AY226" s="14" t="s">
        <v>115</v>
      </c>
      <c r="BE226" s="137">
        <f>IF(N226="základní",J226,0)</f>
        <v>0</v>
      </c>
      <c r="BF226" s="137">
        <f>IF(N226="snížená",J226,0)</f>
        <v>0</v>
      </c>
      <c r="BG226" s="137">
        <f>IF(N226="zákl. přenesená",J226,0)</f>
        <v>0</v>
      </c>
      <c r="BH226" s="137">
        <f>IF(N226="sníž. přenesená",J226,0)</f>
        <v>0</v>
      </c>
      <c r="BI226" s="137">
        <f>IF(N226="nulová",J226,0)</f>
        <v>0</v>
      </c>
      <c r="BJ226" s="14" t="s">
        <v>76</v>
      </c>
      <c r="BK226" s="137">
        <f>ROUND(I226*H226,2)</f>
        <v>0</v>
      </c>
      <c r="BL226" s="14" t="s">
        <v>123</v>
      </c>
      <c r="BM226" s="136" t="s">
        <v>401</v>
      </c>
    </row>
    <row r="227" spans="2:65" s="1" customFormat="1" ht="29.25" x14ac:dyDescent="0.2">
      <c r="B227" s="29"/>
      <c r="D227" s="138" t="s">
        <v>124</v>
      </c>
      <c r="F227" s="139" t="s">
        <v>398</v>
      </c>
      <c r="I227" s="140"/>
      <c r="L227" s="29"/>
      <c r="M227" s="141"/>
      <c r="T227" s="50"/>
      <c r="AT227" s="14" t="s">
        <v>124</v>
      </c>
      <c r="AU227" s="14" t="s">
        <v>78</v>
      </c>
    </row>
    <row r="228" spans="2:65" s="1" customFormat="1" ht="33" customHeight="1" x14ac:dyDescent="0.2">
      <c r="B228" s="124"/>
      <c r="C228" s="125" t="s">
        <v>402</v>
      </c>
      <c r="D228" s="125" t="s">
        <v>118</v>
      </c>
      <c r="E228" s="126" t="s">
        <v>403</v>
      </c>
      <c r="F228" s="127" t="s">
        <v>404</v>
      </c>
      <c r="G228" s="128" t="s">
        <v>147</v>
      </c>
      <c r="H228" s="129">
        <v>10</v>
      </c>
      <c r="I228" s="130"/>
      <c r="J228" s="131">
        <f>ROUND(I228*H228,2)</f>
        <v>0</v>
      </c>
      <c r="K228" s="127" t="s">
        <v>122</v>
      </c>
      <c r="L228" s="29"/>
      <c r="M228" s="132" t="s">
        <v>3</v>
      </c>
      <c r="N228" s="133" t="s">
        <v>39</v>
      </c>
      <c r="P228" s="134">
        <f>O228*H228</f>
        <v>0</v>
      </c>
      <c r="Q228" s="134">
        <v>0</v>
      </c>
      <c r="R228" s="134">
        <f>Q228*H228</f>
        <v>0</v>
      </c>
      <c r="S228" s="134">
        <v>0</v>
      </c>
      <c r="T228" s="135">
        <f>S228*H228</f>
        <v>0</v>
      </c>
      <c r="AR228" s="136" t="s">
        <v>123</v>
      </c>
      <c r="AT228" s="136" t="s">
        <v>118</v>
      </c>
      <c r="AU228" s="136" t="s">
        <v>78</v>
      </c>
      <c r="AY228" s="14" t="s">
        <v>115</v>
      </c>
      <c r="BE228" s="137">
        <f>IF(N228="základní",J228,0)</f>
        <v>0</v>
      </c>
      <c r="BF228" s="137">
        <f>IF(N228="snížená",J228,0)</f>
        <v>0</v>
      </c>
      <c r="BG228" s="137">
        <f>IF(N228="zákl. přenesená",J228,0)</f>
        <v>0</v>
      </c>
      <c r="BH228" s="137">
        <f>IF(N228="sníž. přenesená",J228,0)</f>
        <v>0</v>
      </c>
      <c r="BI228" s="137">
        <f>IF(N228="nulová",J228,0)</f>
        <v>0</v>
      </c>
      <c r="BJ228" s="14" t="s">
        <v>76</v>
      </c>
      <c r="BK228" s="137">
        <f>ROUND(I228*H228,2)</f>
        <v>0</v>
      </c>
      <c r="BL228" s="14" t="s">
        <v>123</v>
      </c>
      <c r="BM228" s="136" t="s">
        <v>405</v>
      </c>
    </row>
    <row r="229" spans="2:65" s="1" customFormat="1" ht="29.25" x14ac:dyDescent="0.2">
      <c r="B229" s="29"/>
      <c r="D229" s="138" t="s">
        <v>124</v>
      </c>
      <c r="F229" s="139" t="s">
        <v>398</v>
      </c>
      <c r="I229" s="140"/>
      <c r="L229" s="29"/>
      <c r="M229" s="141"/>
      <c r="T229" s="50"/>
      <c r="AT229" s="14" t="s">
        <v>124</v>
      </c>
      <c r="AU229" s="14" t="s">
        <v>78</v>
      </c>
    </row>
    <row r="230" spans="2:65" s="1" customFormat="1" ht="90" customHeight="1" x14ac:dyDescent="0.2">
      <c r="B230" s="124"/>
      <c r="C230" s="125" t="s">
        <v>267</v>
      </c>
      <c r="D230" s="125" t="s">
        <v>118</v>
      </c>
      <c r="E230" s="126" t="s">
        <v>406</v>
      </c>
      <c r="F230" s="127" t="s">
        <v>407</v>
      </c>
      <c r="G230" s="128" t="s">
        <v>408</v>
      </c>
      <c r="H230" s="129">
        <v>50</v>
      </c>
      <c r="I230" s="130"/>
      <c r="J230" s="131">
        <f>ROUND(I230*H230,2)</f>
        <v>0</v>
      </c>
      <c r="K230" s="127" t="s">
        <v>122</v>
      </c>
      <c r="L230" s="29"/>
      <c r="M230" s="132" t="s">
        <v>3</v>
      </c>
      <c r="N230" s="133" t="s">
        <v>39</v>
      </c>
      <c r="P230" s="134">
        <f>O230*H230</f>
        <v>0</v>
      </c>
      <c r="Q230" s="134">
        <v>0</v>
      </c>
      <c r="R230" s="134">
        <f>Q230*H230</f>
        <v>0</v>
      </c>
      <c r="S230" s="134">
        <v>0</v>
      </c>
      <c r="T230" s="135">
        <f>S230*H230</f>
        <v>0</v>
      </c>
      <c r="AR230" s="136" t="s">
        <v>123</v>
      </c>
      <c r="AT230" s="136" t="s">
        <v>118</v>
      </c>
      <c r="AU230" s="136" t="s">
        <v>78</v>
      </c>
      <c r="AY230" s="14" t="s">
        <v>115</v>
      </c>
      <c r="BE230" s="137">
        <f>IF(N230="základní",J230,0)</f>
        <v>0</v>
      </c>
      <c r="BF230" s="137">
        <f>IF(N230="snížená",J230,0)</f>
        <v>0</v>
      </c>
      <c r="BG230" s="137">
        <f>IF(N230="zákl. přenesená",J230,0)</f>
        <v>0</v>
      </c>
      <c r="BH230" s="137">
        <f>IF(N230="sníž. přenesená",J230,0)</f>
        <v>0</v>
      </c>
      <c r="BI230" s="137">
        <f>IF(N230="nulová",J230,0)</f>
        <v>0</v>
      </c>
      <c r="BJ230" s="14" t="s">
        <v>76</v>
      </c>
      <c r="BK230" s="137">
        <f>ROUND(I230*H230,2)</f>
        <v>0</v>
      </c>
      <c r="BL230" s="14" t="s">
        <v>123</v>
      </c>
      <c r="BM230" s="136" t="s">
        <v>409</v>
      </c>
    </row>
    <row r="231" spans="2:65" s="1" customFormat="1" ht="58.5" x14ac:dyDescent="0.2">
      <c r="B231" s="29"/>
      <c r="D231" s="138" t="s">
        <v>124</v>
      </c>
      <c r="F231" s="139" t="s">
        <v>410</v>
      </c>
      <c r="I231" s="140"/>
      <c r="L231" s="29"/>
      <c r="M231" s="141"/>
      <c r="T231" s="50"/>
      <c r="AT231" s="14" t="s">
        <v>124</v>
      </c>
      <c r="AU231" s="14" t="s">
        <v>78</v>
      </c>
    </row>
    <row r="232" spans="2:65" s="1" customFormat="1" ht="90" customHeight="1" x14ac:dyDescent="0.2">
      <c r="B232" s="124"/>
      <c r="C232" s="125" t="s">
        <v>411</v>
      </c>
      <c r="D232" s="125" t="s">
        <v>118</v>
      </c>
      <c r="E232" s="126" t="s">
        <v>412</v>
      </c>
      <c r="F232" s="127" t="s">
        <v>413</v>
      </c>
      <c r="G232" s="128" t="s">
        <v>408</v>
      </c>
      <c r="H232" s="129">
        <v>10</v>
      </c>
      <c r="I232" s="130"/>
      <c r="J232" s="131">
        <f>ROUND(I232*H232,2)</f>
        <v>0</v>
      </c>
      <c r="K232" s="127" t="s">
        <v>122</v>
      </c>
      <c r="L232" s="29"/>
      <c r="M232" s="132" t="s">
        <v>3</v>
      </c>
      <c r="N232" s="133" t="s">
        <v>39</v>
      </c>
      <c r="P232" s="134">
        <f>O232*H232</f>
        <v>0</v>
      </c>
      <c r="Q232" s="134">
        <v>0</v>
      </c>
      <c r="R232" s="134">
        <f>Q232*H232</f>
        <v>0</v>
      </c>
      <c r="S232" s="134">
        <v>0</v>
      </c>
      <c r="T232" s="135">
        <f>S232*H232</f>
        <v>0</v>
      </c>
      <c r="AR232" s="136" t="s">
        <v>123</v>
      </c>
      <c r="AT232" s="136" t="s">
        <v>118</v>
      </c>
      <c r="AU232" s="136" t="s">
        <v>78</v>
      </c>
      <c r="AY232" s="14" t="s">
        <v>115</v>
      </c>
      <c r="BE232" s="137">
        <f>IF(N232="základní",J232,0)</f>
        <v>0</v>
      </c>
      <c r="BF232" s="137">
        <f>IF(N232="snížená",J232,0)</f>
        <v>0</v>
      </c>
      <c r="BG232" s="137">
        <f>IF(N232="zákl. přenesená",J232,0)</f>
        <v>0</v>
      </c>
      <c r="BH232" s="137">
        <f>IF(N232="sníž. přenesená",J232,0)</f>
        <v>0</v>
      </c>
      <c r="BI232" s="137">
        <f>IF(N232="nulová",J232,0)</f>
        <v>0</v>
      </c>
      <c r="BJ232" s="14" t="s">
        <v>76</v>
      </c>
      <c r="BK232" s="137">
        <f>ROUND(I232*H232,2)</f>
        <v>0</v>
      </c>
      <c r="BL232" s="14" t="s">
        <v>123</v>
      </c>
      <c r="BM232" s="136" t="s">
        <v>414</v>
      </c>
    </row>
    <row r="233" spans="2:65" s="1" customFormat="1" ht="58.5" x14ac:dyDescent="0.2">
      <c r="B233" s="29"/>
      <c r="D233" s="138" t="s">
        <v>124</v>
      </c>
      <c r="F233" s="139" t="s">
        <v>410</v>
      </c>
      <c r="I233" s="140"/>
      <c r="L233" s="29"/>
      <c r="M233" s="141"/>
      <c r="T233" s="50"/>
      <c r="AT233" s="14" t="s">
        <v>124</v>
      </c>
      <c r="AU233" s="14" t="s">
        <v>78</v>
      </c>
    </row>
    <row r="234" spans="2:65" s="1" customFormat="1" ht="90" customHeight="1" x14ac:dyDescent="0.2">
      <c r="B234" s="124"/>
      <c r="C234" s="125" t="s">
        <v>270</v>
      </c>
      <c r="D234" s="125" t="s">
        <v>118</v>
      </c>
      <c r="E234" s="126" t="s">
        <v>415</v>
      </c>
      <c r="F234" s="127" t="s">
        <v>416</v>
      </c>
      <c r="G234" s="128" t="s">
        <v>408</v>
      </c>
      <c r="H234" s="129">
        <v>50</v>
      </c>
      <c r="I234" s="130"/>
      <c r="J234" s="131">
        <f>ROUND(I234*H234,2)</f>
        <v>0</v>
      </c>
      <c r="K234" s="127" t="s">
        <v>122</v>
      </c>
      <c r="L234" s="29"/>
      <c r="M234" s="132" t="s">
        <v>3</v>
      </c>
      <c r="N234" s="133" t="s">
        <v>39</v>
      </c>
      <c r="P234" s="134">
        <f>O234*H234</f>
        <v>0</v>
      </c>
      <c r="Q234" s="134">
        <v>0</v>
      </c>
      <c r="R234" s="134">
        <f>Q234*H234</f>
        <v>0</v>
      </c>
      <c r="S234" s="134">
        <v>0</v>
      </c>
      <c r="T234" s="135">
        <f>S234*H234</f>
        <v>0</v>
      </c>
      <c r="AR234" s="136" t="s">
        <v>123</v>
      </c>
      <c r="AT234" s="136" t="s">
        <v>118</v>
      </c>
      <c r="AU234" s="136" t="s">
        <v>78</v>
      </c>
      <c r="AY234" s="14" t="s">
        <v>115</v>
      </c>
      <c r="BE234" s="137">
        <f>IF(N234="základní",J234,0)</f>
        <v>0</v>
      </c>
      <c r="BF234" s="137">
        <f>IF(N234="snížená",J234,0)</f>
        <v>0</v>
      </c>
      <c r="BG234" s="137">
        <f>IF(N234="zákl. přenesená",J234,0)</f>
        <v>0</v>
      </c>
      <c r="BH234" s="137">
        <f>IF(N234="sníž. přenesená",J234,0)</f>
        <v>0</v>
      </c>
      <c r="BI234" s="137">
        <f>IF(N234="nulová",J234,0)</f>
        <v>0</v>
      </c>
      <c r="BJ234" s="14" t="s">
        <v>76</v>
      </c>
      <c r="BK234" s="137">
        <f>ROUND(I234*H234,2)</f>
        <v>0</v>
      </c>
      <c r="BL234" s="14" t="s">
        <v>123</v>
      </c>
      <c r="BM234" s="136" t="s">
        <v>417</v>
      </c>
    </row>
    <row r="235" spans="2:65" s="1" customFormat="1" ht="58.5" x14ac:dyDescent="0.2">
      <c r="B235" s="29"/>
      <c r="D235" s="138" t="s">
        <v>124</v>
      </c>
      <c r="F235" s="139" t="s">
        <v>410</v>
      </c>
      <c r="I235" s="140"/>
      <c r="L235" s="29"/>
      <c r="M235" s="141"/>
      <c r="T235" s="50"/>
      <c r="AT235" s="14" t="s">
        <v>124</v>
      </c>
      <c r="AU235" s="14" t="s">
        <v>78</v>
      </c>
    </row>
    <row r="236" spans="2:65" s="1" customFormat="1" ht="90" customHeight="1" x14ac:dyDescent="0.2">
      <c r="B236" s="124"/>
      <c r="C236" s="125" t="s">
        <v>418</v>
      </c>
      <c r="D236" s="125" t="s">
        <v>118</v>
      </c>
      <c r="E236" s="126" t="s">
        <v>419</v>
      </c>
      <c r="F236" s="127" t="s">
        <v>420</v>
      </c>
      <c r="G236" s="128" t="s">
        <v>408</v>
      </c>
      <c r="H236" s="129">
        <v>50</v>
      </c>
      <c r="I236" s="130"/>
      <c r="J236" s="131">
        <f>ROUND(I236*H236,2)</f>
        <v>0</v>
      </c>
      <c r="K236" s="127" t="s">
        <v>122</v>
      </c>
      <c r="L236" s="29"/>
      <c r="M236" s="132" t="s">
        <v>3</v>
      </c>
      <c r="N236" s="133" t="s">
        <v>39</v>
      </c>
      <c r="P236" s="134">
        <f>O236*H236</f>
        <v>0</v>
      </c>
      <c r="Q236" s="134">
        <v>0</v>
      </c>
      <c r="R236" s="134">
        <f>Q236*H236</f>
        <v>0</v>
      </c>
      <c r="S236" s="134">
        <v>0</v>
      </c>
      <c r="T236" s="135">
        <f>S236*H236</f>
        <v>0</v>
      </c>
      <c r="AR236" s="136" t="s">
        <v>123</v>
      </c>
      <c r="AT236" s="136" t="s">
        <v>118</v>
      </c>
      <c r="AU236" s="136" t="s">
        <v>78</v>
      </c>
      <c r="AY236" s="14" t="s">
        <v>115</v>
      </c>
      <c r="BE236" s="137">
        <f>IF(N236="základní",J236,0)</f>
        <v>0</v>
      </c>
      <c r="BF236" s="137">
        <f>IF(N236="snížená",J236,0)</f>
        <v>0</v>
      </c>
      <c r="BG236" s="137">
        <f>IF(N236="zákl. přenesená",J236,0)</f>
        <v>0</v>
      </c>
      <c r="BH236" s="137">
        <f>IF(N236="sníž. přenesená",J236,0)</f>
        <v>0</v>
      </c>
      <c r="BI236" s="137">
        <f>IF(N236="nulová",J236,0)</f>
        <v>0</v>
      </c>
      <c r="BJ236" s="14" t="s">
        <v>76</v>
      </c>
      <c r="BK236" s="137">
        <f>ROUND(I236*H236,2)</f>
        <v>0</v>
      </c>
      <c r="BL236" s="14" t="s">
        <v>123</v>
      </c>
      <c r="BM236" s="136" t="s">
        <v>421</v>
      </c>
    </row>
    <row r="237" spans="2:65" s="1" customFormat="1" ht="58.5" x14ac:dyDescent="0.2">
      <c r="B237" s="29"/>
      <c r="D237" s="138" t="s">
        <v>124</v>
      </c>
      <c r="F237" s="139" t="s">
        <v>410</v>
      </c>
      <c r="I237" s="140"/>
      <c r="L237" s="29"/>
      <c r="M237" s="141"/>
      <c r="T237" s="50"/>
      <c r="AT237" s="14" t="s">
        <v>124</v>
      </c>
      <c r="AU237" s="14" t="s">
        <v>78</v>
      </c>
    </row>
    <row r="238" spans="2:65" s="1" customFormat="1" ht="90" customHeight="1" x14ac:dyDescent="0.2">
      <c r="B238" s="124"/>
      <c r="C238" s="125" t="s">
        <v>275</v>
      </c>
      <c r="D238" s="125" t="s">
        <v>118</v>
      </c>
      <c r="E238" s="126" t="s">
        <v>422</v>
      </c>
      <c r="F238" s="127" t="s">
        <v>423</v>
      </c>
      <c r="G238" s="128" t="s">
        <v>408</v>
      </c>
      <c r="H238" s="129">
        <v>50</v>
      </c>
      <c r="I238" s="130"/>
      <c r="J238" s="131">
        <f>ROUND(I238*H238,2)</f>
        <v>0</v>
      </c>
      <c r="K238" s="127" t="s">
        <v>122</v>
      </c>
      <c r="L238" s="29"/>
      <c r="M238" s="132" t="s">
        <v>3</v>
      </c>
      <c r="N238" s="133" t="s">
        <v>39</v>
      </c>
      <c r="P238" s="134">
        <f>O238*H238</f>
        <v>0</v>
      </c>
      <c r="Q238" s="134">
        <v>0</v>
      </c>
      <c r="R238" s="134">
        <f>Q238*H238</f>
        <v>0</v>
      </c>
      <c r="S238" s="134">
        <v>0</v>
      </c>
      <c r="T238" s="135">
        <f>S238*H238</f>
        <v>0</v>
      </c>
      <c r="AR238" s="136" t="s">
        <v>123</v>
      </c>
      <c r="AT238" s="136" t="s">
        <v>118</v>
      </c>
      <c r="AU238" s="136" t="s">
        <v>78</v>
      </c>
      <c r="AY238" s="14" t="s">
        <v>115</v>
      </c>
      <c r="BE238" s="137">
        <f>IF(N238="základní",J238,0)</f>
        <v>0</v>
      </c>
      <c r="BF238" s="137">
        <f>IF(N238="snížená",J238,0)</f>
        <v>0</v>
      </c>
      <c r="BG238" s="137">
        <f>IF(N238="zákl. přenesená",J238,0)</f>
        <v>0</v>
      </c>
      <c r="BH238" s="137">
        <f>IF(N238="sníž. přenesená",J238,0)</f>
        <v>0</v>
      </c>
      <c r="BI238" s="137">
        <f>IF(N238="nulová",J238,0)</f>
        <v>0</v>
      </c>
      <c r="BJ238" s="14" t="s">
        <v>76</v>
      </c>
      <c r="BK238" s="137">
        <f>ROUND(I238*H238,2)</f>
        <v>0</v>
      </c>
      <c r="BL238" s="14" t="s">
        <v>123</v>
      </c>
      <c r="BM238" s="136" t="s">
        <v>424</v>
      </c>
    </row>
    <row r="239" spans="2:65" s="1" customFormat="1" ht="58.5" x14ac:dyDescent="0.2">
      <c r="B239" s="29"/>
      <c r="D239" s="138" t="s">
        <v>124</v>
      </c>
      <c r="F239" s="139" t="s">
        <v>410</v>
      </c>
      <c r="I239" s="140"/>
      <c r="L239" s="29"/>
      <c r="M239" s="141"/>
      <c r="T239" s="50"/>
      <c r="AT239" s="14" t="s">
        <v>124</v>
      </c>
      <c r="AU239" s="14" t="s">
        <v>78</v>
      </c>
    </row>
    <row r="240" spans="2:65" s="1" customFormat="1" ht="90" customHeight="1" x14ac:dyDescent="0.2">
      <c r="B240" s="124"/>
      <c r="C240" s="125" t="s">
        <v>425</v>
      </c>
      <c r="D240" s="125" t="s">
        <v>118</v>
      </c>
      <c r="E240" s="126" t="s">
        <v>426</v>
      </c>
      <c r="F240" s="127" t="s">
        <v>427</v>
      </c>
      <c r="G240" s="128" t="s">
        <v>408</v>
      </c>
      <c r="H240" s="129">
        <v>50</v>
      </c>
      <c r="I240" s="130"/>
      <c r="J240" s="131">
        <f>ROUND(I240*H240,2)</f>
        <v>0</v>
      </c>
      <c r="K240" s="127" t="s">
        <v>122</v>
      </c>
      <c r="L240" s="29"/>
      <c r="M240" s="132" t="s">
        <v>3</v>
      </c>
      <c r="N240" s="133" t="s">
        <v>39</v>
      </c>
      <c r="P240" s="134">
        <f>O240*H240</f>
        <v>0</v>
      </c>
      <c r="Q240" s="134">
        <v>0</v>
      </c>
      <c r="R240" s="134">
        <f>Q240*H240</f>
        <v>0</v>
      </c>
      <c r="S240" s="134">
        <v>0</v>
      </c>
      <c r="T240" s="135">
        <f>S240*H240</f>
        <v>0</v>
      </c>
      <c r="AR240" s="136" t="s">
        <v>123</v>
      </c>
      <c r="AT240" s="136" t="s">
        <v>118</v>
      </c>
      <c r="AU240" s="136" t="s">
        <v>78</v>
      </c>
      <c r="AY240" s="14" t="s">
        <v>115</v>
      </c>
      <c r="BE240" s="137">
        <f>IF(N240="základní",J240,0)</f>
        <v>0</v>
      </c>
      <c r="BF240" s="137">
        <f>IF(N240="snížená",J240,0)</f>
        <v>0</v>
      </c>
      <c r="BG240" s="137">
        <f>IF(N240="zákl. přenesená",J240,0)</f>
        <v>0</v>
      </c>
      <c r="BH240" s="137">
        <f>IF(N240="sníž. přenesená",J240,0)</f>
        <v>0</v>
      </c>
      <c r="BI240" s="137">
        <f>IF(N240="nulová",J240,0)</f>
        <v>0</v>
      </c>
      <c r="BJ240" s="14" t="s">
        <v>76</v>
      </c>
      <c r="BK240" s="137">
        <f>ROUND(I240*H240,2)</f>
        <v>0</v>
      </c>
      <c r="BL240" s="14" t="s">
        <v>123</v>
      </c>
      <c r="BM240" s="136" t="s">
        <v>428</v>
      </c>
    </row>
    <row r="241" spans="2:65" s="1" customFormat="1" ht="58.5" x14ac:dyDescent="0.2">
      <c r="B241" s="29"/>
      <c r="D241" s="138" t="s">
        <v>124</v>
      </c>
      <c r="F241" s="139" t="s">
        <v>410</v>
      </c>
      <c r="I241" s="140"/>
      <c r="L241" s="29"/>
      <c r="M241" s="141"/>
      <c r="T241" s="50"/>
      <c r="AT241" s="14" t="s">
        <v>124</v>
      </c>
      <c r="AU241" s="14" t="s">
        <v>78</v>
      </c>
    </row>
    <row r="242" spans="2:65" s="1" customFormat="1" ht="90" customHeight="1" x14ac:dyDescent="0.2">
      <c r="B242" s="124"/>
      <c r="C242" s="125" t="s">
        <v>278</v>
      </c>
      <c r="D242" s="125" t="s">
        <v>118</v>
      </c>
      <c r="E242" s="126" t="s">
        <v>429</v>
      </c>
      <c r="F242" s="127" t="s">
        <v>430</v>
      </c>
      <c r="G242" s="128" t="s">
        <v>408</v>
      </c>
      <c r="H242" s="129">
        <v>50</v>
      </c>
      <c r="I242" s="130"/>
      <c r="J242" s="131">
        <f>ROUND(I242*H242,2)</f>
        <v>0</v>
      </c>
      <c r="K242" s="127" t="s">
        <v>122</v>
      </c>
      <c r="L242" s="29"/>
      <c r="M242" s="132" t="s">
        <v>3</v>
      </c>
      <c r="N242" s="133" t="s">
        <v>39</v>
      </c>
      <c r="P242" s="134">
        <f>O242*H242</f>
        <v>0</v>
      </c>
      <c r="Q242" s="134">
        <v>0</v>
      </c>
      <c r="R242" s="134">
        <f>Q242*H242</f>
        <v>0</v>
      </c>
      <c r="S242" s="134">
        <v>0</v>
      </c>
      <c r="T242" s="135">
        <f>S242*H242</f>
        <v>0</v>
      </c>
      <c r="AR242" s="136" t="s">
        <v>123</v>
      </c>
      <c r="AT242" s="136" t="s">
        <v>118</v>
      </c>
      <c r="AU242" s="136" t="s">
        <v>78</v>
      </c>
      <c r="AY242" s="14" t="s">
        <v>115</v>
      </c>
      <c r="BE242" s="137">
        <f>IF(N242="základní",J242,0)</f>
        <v>0</v>
      </c>
      <c r="BF242" s="137">
        <f>IF(N242="snížená",J242,0)</f>
        <v>0</v>
      </c>
      <c r="BG242" s="137">
        <f>IF(N242="zákl. přenesená",J242,0)</f>
        <v>0</v>
      </c>
      <c r="BH242" s="137">
        <f>IF(N242="sníž. přenesená",J242,0)</f>
        <v>0</v>
      </c>
      <c r="BI242" s="137">
        <f>IF(N242="nulová",J242,0)</f>
        <v>0</v>
      </c>
      <c r="BJ242" s="14" t="s">
        <v>76</v>
      </c>
      <c r="BK242" s="137">
        <f>ROUND(I242*H242,2)</f>
        <v>0</v>
      </c>
      <c r="BL242" s="14" t="s">
        <v>123</v>
      </c>
      <c r="BM242" s="136" t="s">
        <v>431</v>
      </c>
    </row>
    <row r="243" spans="2:65" s="1" customFormat="1" ht="58.5" x14ac:dyDescent="0.2">
      <c r="B243" s="29"/>
      <c r="D243" s="138" t="s">
        <v>124</v>
      </c>
      <c r="F243" s="139" t="s">
        <v>410</v>
      </c>
      <c r="I243" s="140"/>
      <c r="L243" s="29"/>
      <c r="M243" s="141"/>
      <c r="T243" s="50"/>
      <c r="AT243" s="14" t="s">
        <v>124</v>
      </c>
      <c r="AU243" s="14" t="s">
        <v>78</v>
      </c>
    </row>
    <row r="244" spans="2:65" s="1" customFormat="1" ht="90" customHeight="1" x14ac:dyDescent="0.2">
      <c r="B244" s="124"/>
      <c r="C244" s="125" t="s">
        <v>432</v>
      </c>
      <c r="D244" s="125" t="s">
        <v>118</v>
      </c>
      <c r="E244" s="126" t="s">
        <v>433</v>
      </c>
      <c r="F244" s="127" t="s">
        <v>434</v>
      </c>
      <c r="G244" s="128" t="s">
        <v>408</v>
      </c>
      <c r="H244" s="129">
        <v>50</v>
      </c>
      <c r="I244" s="130"/>
      <c r="J244" s="131">
        <f>ROUND(I244*H244,2)</f>
        <v>0</v>
      </c>
      <c r="K244" s="127" t="s">
        <v>122</v>
      </c>
      <c r="L244" s="29"/>
      <c r="M244" s="132" t="s">
        <v>3</v>
      </c>
      <c r="N244" s="133" t="s">
        <v>39</v>
      </c>
      <c r="P244" s="134">
        <f>O244*H244</f>
        <v>0</v>
      </c>
      <c r="Q244" s="134">
        <v>0</v>
      </c>
      <c r="R244" s="134">
        <f>Q244*H244</f>
        <v>0</v>
      </c>
      <c r="S244" s="134">
        <v>0</v>
      </c>
      <c r="T244" s="135">
        <f>S244*H244</f>
        <v>0</v>
      </c>
      <c r="AR244" s="136" t="s">
        <v>123</v>
      </c>
      <c r="AT244" s="136" t="s">
        <v>118</v>
      </c>
      <c r="AU244" s="136" t="s">
        <v>78</v>
      </c>
      <c r="AY244" s="14" t="s">
        <v>115</v>
      </c>
      <c r="BE244" s="137">
        <f>IF(N244="základní",J244,0)</f>
        <v>0</v>
      </c>
      <c r="BF244" s="137">
        <f>IF(N244="snížená",J244,0)</f>
        <v>0</v>
      </c>
      <c r="BG244" s="137">
        <f>IF(N244="zákl. přenesená",J244,0)</f>
        <v>0</v>
      </c>
      <c r="BH244" s="137">
        <f>IF(N244="sníž. přenesená",J244,0)</f>
        <v>0</v>
      </c>
      <c r="BI244" s="137">
        <f>IF(N244="nulová",J244,0)</f>
        <v>0</v>
      </c>
      <c r="BJ244" s="14" t="s">
        <v>76</v>
      </c>
      <c r="BK244" s="137">
        <f>ROUND(I244*H244,2)</f>
        <v>0</v>
      </c>
      <c r="BL244" s="14" t="s">
        <v>123</v>
      </c>
      <c r="BM244" s="136" t="s">
        <v>435</v>
      </c>
    </row>
    <row r="245" spans="2:65" s="1" customFormat="1" ht="58.5" x14ac:dyDescent="0.2">
      <c r="B245" s="29"/>
      <c r="D245" s="138" t="s">
        <v>124</v>
      </c>
      <c r="F245" s="139" t="s">
        <v>410</v>
      </c>
      <c r="I245" s="140"/>
      <c r="L245" s="29"/>
      <c r="M245" s="141"/>
      <c r="T245" s="50"/>
      <c r="AT245" s="14" t="s">
        <v>124</v>
      </c>
      <c r="AU245" s="14" t="s">
        <v>78</v>
      </c>
    </row>
    <row r="246" spans="2:65" s="1" customFormat="1" ht="90" customHeight="1" x14ac:dyDescent="0.2">
      <c r="B246" s="124"/>
      <c r="C246" s="125" t="s">
        <v>282</v>
      </c>
      <c r="D246" s="125" t="s">
        <v>118</v>
      </c>
      <c r="E246" s="126" t="s">
        <v>436</v>
      </c>
      <c r="F246" s="127" t="s">
        <v>437</v>
      </c>
      <c r="G246" s="128" t="s">
        <v>408</v>
      </c>
      <c r="H246" s="129">
        <v>50</v>
      </c>
      <c r="I246" s="130"/>
      <c r="J246" s="131">
        <f>ROUND(I246*H246,2)</f>
        <v>0</v>
      </c>
      <c r="K246" s="127" t="s">
        <v>122</v>
      </c>
      <c r="L246" s="29"/>
      <c r="M246" s="132" t="s">
        <v>3</v>
      </c>
      <c r="N246" s="133" t="s">
        <v>39</v>
      </c>
      <c r="P246" s="134">
        <f>O246*H246</f>
        <v>0</v>
      </c>
      <c r="Q246" s="134">
        <v>0</v>
      </c>
      <c r="R246" s="134">
        <f>Q246*H246</f>
        <v>0</v>
      </c>
      <c r="S246" s="134">
        <v>0</v>
      </c>
      <c r="T246" s="135">
        <f>S246*H246</f>
        <v>0</v>
      </c>
      <c r="AR246" s="136" t="s">
        <v>123</v>
      </c>
      <c r="AT246" s="136" t="s">
        <v>118</v>
      </c>
      <c r="AU246" s="136" t="s">
        <v>78</v>
      </c>
      <c r="AY246" s="14" t="s">
        <v>115</v>
      </c>
      <c r="BE246" s="137">
        <f>IF(N246="základní",J246,0)</f>
        <v>0</v>
      </c>
      <c r="BF246" s="137">
        <f>IF(N246="snížená",J246,0)</f>
        <v>0</v>
      </c>
      <c r="BG246" s="137">
        <f>IF(N246="zákl. přenesená",J246,0)</f>
        <v>0</v>
      </c>
      <c r="BH246" s="137">
        <f>IF(N246="sníž. přenesená",J246,0)</f>
        <v>0</v>
      </c>
      <c r="BI246" s="137">
        <f>IF(N246="nulová",J246,0)</f>
        <v>0</v>
      </c>
      <c r="BJ246" s="14" t="s">
        <v>76</v>
      </c>
      <c r="BK246" s="137">
        <f>ROUND(I246*H246,2)</f>
        <v>0</v>
      </c>
      <c r="BL246" s="14" t="s">
        <v>123</v>
      </c>
      <c r="BM246" s="136" t="s">
        <v>438</v>
      </c>
    </row>
    <row r="247" spans="2:65" s="1" customFormat="1" ht="58.5" x14ac:dyDescent="0.2">
      <c r="B247" s="29"/>
      <c r="D247" s="138" t="s">
        <v>124</v>
      </c>
      <c r="F247" s="139" t="s">
        <v>410</v>
      </c>
      <c r="I247" s="140"/>
      <c r="L247" s="29"/>
      <c r="M247" s="141"/>
      <c r="T247" s="50"/>
      <c r="AT247" s="14" t="s">
        <v>124</v>
      </c>
      <c r="AU247" s="14" t="s">
        <v>78</v>
      </c>
    </row>
    <row r="248" spans="2:65" s="1" customFormat="1" ht="90" customHeight="1" x14ac:dyDescent="0.2">
      <c r="B248" s="124"/>
      <c r="C248" s="125" t="s">
        <v>439</v>
      </c>
      <c r="D248" s="125" t="s">
        <v>118</v>
      </c>
      <c r="E248" s="126" t="s">
        <v>440</v>
      </c>
      <c r="F248" s="127" t="s">
        <v>441</v>
      </c>
      <c r="G248" s="128" t="s">
        <v>408</v>
      </c>
      <c r="H248" s="129">
        <v>10</v>
      </c>
      <c r="I248" s="130"/>
      <c r="J248" s="131">
        <f>ROUND(I248*H248,2)</f>
        <v>0</v>
      </c>
      <c r="K248" s="127" t="s">
        <v>122</v>
      </c>
      <c r="L248" s="29"/>
      <c r="M248" s="132" t="s">
        <v>3</v>
      </c>
      <c r="N248" s="133" t="s">
        <v>39</v>
      </c>
      <c r="P248" s="134">
        <f>O248*H248</f>
        <v>0</v>
      </c>
      <c r="Q248" s="134">
        <v>0</v>
      </c>
      <c r="R248" s="134">
        <f>Q248*H248</f>
        <v>0</v>
      </c>
      <c r="S248" s="134">
        <v>0</v>
      </c>
      <c r="T248" s="135">
        <f>S248*H248</f>
        <v>0</v>
      </c>
      <c r="AR248" s="136" t="s">
        <v>123</v>
      </c>
      <c r="AT248" s="136" t="s">
        <v>118</v>
      </c>
      <c r="AU248" s="136" t="s">
        <v>78</v>
      </c>
      <c r="AY248" s="14" t="s">
        <v>115</v>
      </c>
      <c r="BE248" s="137">
        <f>IF(N248="základní",J248,0)</f>
        <v>0</v>
      </c>
      <c r="BF248" s="137">
        <f>IF(N248="snížená",J248,0)</f>
        <v>0</v>
      </c>
      <c r="BG248" s="137">
        <f>IF(N248="zákl. přenesená",J248,0)</f>
        <v>0</v>
      </c>
      <c r="BH248" s="137">
        <f>IF(N248="sníž. přenesená",J248,0)</f>
        <v>0</v>
      </c>
      <c r="BI248" s="137">
        <f>IF(N248="nulová",J248,0)</f>
        <v>0</v>
      </c>
      <c r="BJ248" s="14" t="s">
        <v>76</v>
      </c>
      <c r="BK248" s="137">
        <f>ROUND(I248*H248,2)</f>
        <v>0</v>
      </c>
      <c r="BL248" s="14" t="s">
        <v>123</v>
      </c>
      <c r="BM248" s="136" t="s">
        <v>442</v>
      </c>
    </row>
    <row r="249" spans="2:65" s="1" customFormat="1" ht="58.5" x14ac:dyDescent="0.2">
      <c r="B249" s="29"/>
      <c r="D249" s="138" t="s">
        <v>124</v>
      </c>
      <c r="F249" s="139" t="s">
        <v>410</v>
      </c>
      <c r="I249" s="140"/>
      <c r="L249" s="29"/>
      <c r="M249" s="141"/>
      <c r="T249" s="50"/>
      <c r="AT249" s="14" t="s">
        <v>124</v>
      </c>
      <c r="AU249" s="14" t="s">
        <v>78</v>
      </c>
    </row>
    <row r="250" spans="2:65" s="1" customFormat="1" ht="90" customHeight="1" x14ac:dyDescent="0.2">
      <c r="B250" s="124"/>
      <c r="C250" s="125" t="s">
        <v>285</v>
      </c>
      <c r="D250" s="125" t="s">
        <v>118</v>
      </c>
      <c r="E250" s="126" t="s">
        <v>443</v>
      </c>
      <c r="F250" s="127" t="s">
        <v>444</v>
      </c>
      <c r="G250" s="128" t="s">
        <v>408</v>
      </c>
      <c r="H250" s="129">
        <v>10</v>
      </c>
      <c r="I250" s="130"/>
      <c r="J250" s="131">
        <f>ROUND(I250*H250,2)</f>
        <v>0</v>
      </c>
      <c r="K250" s="127" t="s">
        <v>122</v>
      </c>
      <c r="L250" s="29"/>
      <c r="M250" s="132" t="s">
        <v>3</v>
      </c>
      <c r="N250" s="133" t="s">
        <v>39</v>
      </c>
      <c r="P250" s="134">
        <f>O250*H250</f>
        <v>0</v>
      </c>
      <c r="Q250" s="134">
        <v>0</v>
      </c>
      <c r="R250" s="134">
        <f>Q250*H250</f>
        <v>0</v>
      </c>
      <c r="S250" s="134">
        <v>0</v>
      </c>
      <c r="T250" s="135">
        <f>S250*H250</f>
        <v>0</v>
      </c>
      <c r="AR250" s="136" t="s">
        <v>123</v>
      </c>
      <c r="AT250" s="136" t="s">
        <v>118</v>
      </c>
      <c r="AU250" s="136" t="s">
        <v>78</v>
      </c>
      <c r="AY250" s="14" t="s">
        <v>115</v>
      </c>
      <c r="BE250" s="137">
        <f>IF(N250="základní",J250,0)</f>
        <v>0</v>
      </c>
      <c r="BF250" s="137">
        <f>IF(N250="snížená",J250,0)</f>
        <v>0</v>
      </c>
      <c r="BG250" s="137">
        <f>IF(N250="zákl. přenesená",J250,0)</f>
        <v>0</v>
      </c>
      <c r="BH250" s="137">
        <f>IF(N250="sníž. přenesená",J250,0)</f>
        <v>0</v>
      </c>
      <c r="BI250" s="137">
        <f>IF(N250="nulová",J250,0)</f>
        <v>0</v>
      </c>
      <c r="BJ250" s="14" t="s">
        <v>76</v>
      </c>
      <c r="BK250" s="137">
        <f>ROUND(I250*H250,2)</f>
        <v>0</v>
      </c>
      <c r="BL250" s="14" t="s">
        <v>123</v>
      </c>
      <c r="BM250" s="136" t="s">
        <v>445</v>
      </c>
    </row>
    <row r="251" spans="2:65" s="1" customFormat="1" ht="58.5" x14ac:dyDescent="0.2">
      <c r="B251" s="29"/>
      <c r="D251" s="138" t="s">
        <v>124</v>
      </c>
      <c r="F251" s="139" t="s">
        <v>410</v>
      </c>
      <c r="I251" s="140"/>
      <c r="L251" s="29"/>
      <c r="M251" s="141"/>
      <c r="T251" s="50"/>
      <c r="AT251" s="14" t="s">
        <v>124</v>
      </c>
      <c r="AU251" s="14" t="s">
        <v>78</v>
      </c>
    </row>
    <row r="252" spans="2:65" s="1" customFormat="1" ht="90" customHeight="1" x14ac:dyDescent="0.2">
      <c r="B252" s="124"/>
      <c r="C252" s="125" t="s">
        <v>446</v>
      </c>
      <c r="D252" s="125" t="s">
        <v>118</v>
      </c>
      <c r="E252" s="126" t="s">
        <v>447</v>
      </c>
      <c r="F252" s="127" t="s">
        <v>448</v>
      </c>
      <c r="G252" s="128" t="s">
        <v>408</v>
      </c>
      <c r="H252" s="129">
        <v>10</v>
      </c>
      <c r="I252" s="130"/>
      <c r="J252" s="131">
        <f>ROUND(I252*H252,2)</f>
        <v>0</v>
      </c>
      <c r="K252" s="127" t="s">
        <v>122</v>
      </c>
      <c r="L252" s="29"/>
      <c r="M252" s="132" t="s">
        <v>3</v>
      </c>
      <c r="N252" s="133" t="s">
        <v>39</v>
      </c>
      <c r="P252" s="134">
        <f>O252*H252</f>
        <v>0</v>
      </c>
      <c r="Q252" s="134">
        <v>0</v>
      </c>
      <c r="R252" s="134">
        <f>Q252*H252</f>
        <v>0</v>
      </c>
      <c r="S252" s="134">
        <v>0</v>
      </c>
      <c r="T252" s="135">
        <f>S252*H252</f>
        <v>0</v>
      </c>
      <c r="AR252" s="136" t="s">
        <v>123</v>
      </c>
      <c r="AT252" s="136" t="s">
        <v>118</v>
      </c>
      <c r="AU252" s="136" t="s">
        <v>78</v>
      </c>
      <c r="AY252" s="14" t="s">
        <v>115</v>
      </c>
      <c r="BE252" s="137">
        <f>IF(N252="základní",J252,0)</f>
        <v>0</v>
      </c>
      <c r="BF252" s="137">
        <f>IF(N252="snížená",J252,0)</f>
        <v>0</v>
      </c>
      <c r="BG252" s="137">
        <f>IF(N252="zákl. přenesená",J252,0)</f>
        <v>0</v>
      </c>
      <c r="BH252" s="137">
        <f>IF(N252="sníž. přenesená",J252,0)</f>
        <v>0</v>
      </c>
      <c r="BI252" s="137">
        <f>IF(N252="nulová",J252,0)</f>
        <v>0</v>
      </c>
      <c r="BJ252" s="14" t="s">
        <v>76</v>
      </c>
      <c r="BK252" s="137">
        <f>ROUND(I252*H252,2)</f>
        <v>0</v>
      </c>
      <c r="BL252" s="14" t="s">
        <v>123</v>
      </c>
      <c r="BM252" s="136" t="s">
        <v>449</v>
      </c>
    </row>
    <row r="253" spans="2:65" s="1" customFormat="1" ht="58.5" x14ac:dyDescent="0.2">
      <c r="B253" s="29"/>
      <c r="D253" s="138" t="s">
        <v>124</v>
      </c>
      <c r="F253" s="139" t="s">
        <v>410</v>
      </c>
      <c r="I253" s="140"/>
      <c r="L253" s="29"/>
      <c r="M253" s="141"/>
      <c r="T253" s="50"/>
      <c r="AT253" s="14" t="s">
        <v>124</v>
      </c>
      <c r="AU253" s="14" t="s">
        <v>78</v>
      </c>
    </row>
    <row r="254" spans="2:65" s="1" customFormat="1" ht="90" customHeight="1" x14ac:dyDescent="0.2">
      <c r="B254" s="124"/>
      <c r="C254" s="125" t="s">
        <v>290</v>
      </c>
      <c r="D254" s="125" t="s">
        <v>118</v>
      </c>
      <c r="E254" s="126" t="s">
        <v>450</v>
      </c>
      <c r="F254" s="127" t="s">
        <v>451</v>
      </c>
      <c r="G254" s="128" t="s">
        <v>408</v>
      </c>
      <c r="H254" s="129">
        <v>2</v>
      </c>
      <c r="I254" s="130"/>
      <c r="J254" s="131">
        <f>ROUND(I254*H254,2)</f>
        <v>0</v>
      </c>
      <c r="K254" s="127" t="s">
        <v>122</v>
      </c>
      <c r="L254" s="29"/>
      <c r="M254" s="132" t="s">
        <v>3</v>
      </c>
      <c r="N254" s="133" t="s">
        <v>39</v>
      </c>
      <c r="P254" s="134">
        <f>O254*H254</f>
        <v>0</v>
      </c>
      <c r="Q254" s="134">
        <v>0</v>
      </c>
      <c r="R254" s="134">
        <f>Q254*H254</f>
        <v>0</v>
      </c>
      <c r="S254" s="134">
        <v>0</v>
      </c>
      <c r="T254" s="135">
        <f>S254*H254</f>
        <v>0</v>
      </c>
      <c r="AR254" s="136" t="s">
        <v>123</v>
      </c>
      <c r="AT254" s="136" t="s">
        <v>118</v>
      </c>
      <c r="AU254" s="136" t="s">
        <v>78</v>
      </c>
      <c r="AY254" s="14" t="s">
        <v>115</v>
      </c>
      <c r="BE254" s="137">
        <f>IF(N254="základní",J254,0)</f>
        <v>0</v>
      </c>
      <c r="BF254" s="137">
        <f>IF(N254="snížená",J254,0)</f>
        <v>0</v>
      </c>
      <c r="BG254" s="137">
        <f>IF(N254="zákl. přenesená",J254,0)</f>
        <v>0</v>
      </c>
      <c r="BH254" s="137">
        <f>IF(N254="sníž. přenesená",J254,0)</f>
        <v>0</v>
      </c>
      <c r="BI254" s="137">
        <f>IF(N254="nulová",J254,0)</f>
        <v>0</v>
      </c>
      <c r="BJ254" s="14" t="s">
        <v>76</v>
      </c>
      <c r="BK254" s="137">
        <f>ROUND(I254*H254,2)</f>
        <v>0</v>
      </c>
      <c r="BL254" s="14" t="s">
        <v>123</v>
      </c>
      <c r="BM254" s="136" t="s">
        <v>452</v>
      </c>
    </row>
    <row r="255" spans="2:65" s="1" customFormat="1" ht="58.5" x14ac:dyDescent="0.2">
      <c r="B255" s="29"/>
      <c r="D255" s="138" t="s">
        <v>124</v>
      </c>
      <c r="F255" s="139" t="s">
        <v>410</v>
      </c>
      <c r="I255" s="140"/>
      <c r="L255" s="29"/>
      <c r="M255" s="141"/>
      <c r="T255" s="50"/>
      <c r="AT255" s="14" t="s">
        <v>124</v>
      </c>
      <c r="AU255" s="14" t="s">
        <v>78</v>
      </c>
    </row>
    <row r="256" spans="2:65" s="1" customFormat="1" ht="90" customHeight="1" x14ac:dyDescent="0.2">
      <c r="B256" s="124"/>
      <c r="C256" s="125" t="s">
        <v>453</v>
      </c>
      <c r="D256" s="125" t="s">
        <v>118</v>
      </c>
      <c r="E256" s="126" t="s">
        <v>454</v>
      </c>
      <c r="F256" s="127" t="s">
        <v>455</v>
      </c>
      <c r="G256" s="128" t="s">
        <v>408</v>
      </c>
      <c r="H256" s="129">
        <v>2</v>
      </c>
      <c r="I256" s="130"/>
      <c r="J256" s="131">
        <f>ROUND(I256*H256,2)</f>
        <v>0</v>
      </c>
      <c r="K256" s="127" t="s">
        <v>122</v>
      </c>
      <c r="L256" s="29"/>
      <c r="M256" s="132" t="s">
        <v>3</v>
      </c>
      <c r="N256" s="133" t="s">
        <v>39</v>
      </c>
      <c r="P256" s="134">
        <f>O256*H256</f>
        <v>0</v>
      </c>
      <c r="Q256" s="134">
        <v>0</v>
      </c>
      <c r="R256" s="134">
        <f>Q256*H256</f>
        <v>0</v>
      </c>
      <c r="S256" s="134">
        <v>0</v>
      </c>
      <c r="T256" s="135">
        <f>S256*H256</f>
        <v>0</v>
      </c>
      <c r="AR256" s="136" t="s">
        <v>123</v>
      </c>
      <c r="AT256" s="136" t="s">
        <v>118</v>
      </c>
      <c r="AU256" s="136" t="s">
        <v>78</v>
      </c>
      <c r="AY256" s="14" t="s">
        <v>115</v>
      </c>
      <c r="BE256" s="137">
        <f>IF(N256="základní",J256,0)</f>
        <v>0</v>
      </c>
      <c r="BF256" s="137">
        <f>IF(N256="snížená",J256,0)</f>
        <v>0</v>
      </c>
      <c r="BG256" s="137">
        <f>IF(N256="zákl. přenesená",J256,0)</f>
        <v>0</v>
      </c>
      <c r="BH256" s="137">
        <f>IF(N256="sníž. přenesená",J256,0)</f>
        <v>0</v>
      </c>
      <c r="BI256" s="137">
        <f>IF(N256="nulová",J256,0)</f>
        <v>0</v>
      </c>
      <c r="BJ256" s="14" t="s">
        <v>76</v>
      </c>
      <c r="BK256" s="137">
        <f>ROUND(I256*H256,2)</f>
        <v>0</v>
      </c>
      <c r="BL256" s="14" t="s">
        <v>123</v>
      </c>
      <c r="BM256" s="136" t="s">
        <v>456</v>
      </c>
    </row>
    <row r="257" spans="2:65" s="1" customFormat="1" ht="58.5" x14ac:dyDescent="0.2">
      <c r="B257" s="29"/>
      <c r="D257" s="138" t="s">
        <v>124</v>
      </c>
      <c r="F257" s="139" t="s">
        <v>410</v>
      </c>
      <c r="I257" s="140"/>
      <c r="L257" s="29"/>
      <c r="M257" s="141"/>
      <c r="T257" s="50"/>
      <c r="AT257" s="14" t="s">
        <v>124</v>
      </c>
      <c r="AU257" s="14" t="s">
        <v>78</v>
      </c>
    </row>
    <row r="258" spans="2:65" s="1" customFormat="1" ht="90" customHeight="1" x14ac:dyDescent="0.2">
      <c r="B258" s="124"/>
      <c r="C258" s="125" t="s">
        <v>293</v>
      </c>
      <c r="D258" s="125" t="s">
        <v>118</v>
      </c>
      <c r="E258" s="126" t="s">
        <v>457</v>
      </c>
      <c r="F258" s="127" t="s">
        <v>458</v>
      </c>
      <c r="G258" s="128" t="s">
        <v>408</v>
      </c>
      <c r="H258" s="129">
        <v>2</v>
      </c>
      <c r="I258" s="130"/>
      <c r="J258" s="131">
        <f>ROUND(I258*H258,2)</f>
        <v>0</v>
      </c>
      <c r="K258" s="127" t="s">
        <v>122</v>
      </c>
      <c r="L258" s="29"/>
      <c r="M258" s="132" t="s">
        <v>3</v>
      </c>
      <c r="N258" s="133" t="s">
        <v>39</v>
      </c>
      <c r="P258" s="134">
        <f>O258*H258</f>
        <v>0</v>
      </c>
      <c r="Q258" s="134">
        <v>0</v>
      </c>
      <c r="R258" s="134">
        <f>Q258*H258</f>
        <v>0</v>
      </c>
      <c r="S258" s="134">
        <v>0</v>
      </c>
      <c r="T258" s="135">
        <f>S258*H258</f>
        <v>0</v>
      </c>
      <c r="AR258" s="136" t="s">
        <v>123</v>
      </c>
      <c r="AT258" s="136" t="s">
        <v>118</v>
      </c>
      <c r="AU258" s="136" t="s">
        <v>78</v>
      </c>
      <c r="AY258" s="14" t="s">
        <v>115</v>
      </c>
      <c r="BE258" s="137">
        <f>IF(N258="základní",J258,0)</f>
        <v>0</v>
      </c>
      <c r="BF258" s="137">
        <f>IF(N258="snížená",J258,0)</f>
        <v>0</v>
      </c>
      <c r="BG258" s="137">
        <f>IF(N258="zákl. přenesená",J258,0)</f>
        <v>0</v>
      </c>
      <c r="BH258" s="137">
        <f>IF(N258="sníž. přenesená",J258,0)</f>
        <v>0</v>
      </c>
      <c r="BI258" s="137">
        <f>IF(N258="nulová",J258,0)</f>
        <v>0</v>
      </c>
      <c r="BJ258" s="14" t="s">
        <v>76</v>
      </c>
      <c r="BK258" s="137">
        <f>ROUND(I258*H258,2)</f>
        <v>0</v>
      </c>
      <c r="BL258" s="14" t="s">
        <v>123</v>
      </c>
      <c r="BM258" s="136" t="s">
        <v>459</v>
      </c>
    </row>
    <row r="259" spans="2:65" s="1" customFormat="1" ht="58.5" x14ac:dyDescent="0.2">
      <c r="B259" s="29"/>
      <c r="D259" s="138" t="s">
        <v>124</v>
      </c>
      <c r="F259" s="139" t="s">
        <v>410</v>
      </c>
      <c r="I259" s="140"/>
      <c r="L259" s="29"/>
      <c r="M259" s="141"/>
      <c r="T259" s="50"/>
      <c r="AT259" s="14" t="s">
        <v>124</v>
      </c>
      <c r="AU259" s="14" t="s">
        <v>78</v>
      </c>
    </row>
    <row r="260" spans="2:65" s="1" customFormat="1" ht="90" customHeight="1" x14ac:dyDescent="0.2">
      <c r="B260" s="124"/>
      <c r="C260" s="125" t="s">
        <v>460</v>
      </c>
      <c r="D260" s="125" t="s">
        <v>118</v>
      </c>
      <c r="E260" s="126" t="s">
        <v>461</v>
      </c>
      <c r="F260" s="127" t="s">
        <v>462</v>
      </c>
      <c r="G260" s="128" t="s">
        <v>408</v>
      </c>
      <c r="H260" s="129">
        <v>2</v>
      </c>
      <c r="I260" s="130"/>
      <c r="J260" s="131">
        <f>ROUND(I260*H260,2)</f>
        <v>0</v>
      </c>
      <c r="K260" s="127" t="s">
        <v>122</v>
      </c>
      <c r="L260" s="29"/>
      <c r="M260" s="132" t="s">
        <v>3</v>
      </c>
      <c r="N260" s="133" t="s">
        <v>39</v>
      </c>
      <c r="P260" s="134">
        <f>O260*H260</f>
        <v>0</v>
      </c>
      <c r="Q260" s="134">
        <v>0</v>
      </c>
      <c r="R260" s="134">
        <f>Q260*H260</f>
        <v>0</v>
      </c>
      <c r="S260" s="134">
        <v>0</v>
      </c>
      <c r="T260" s="135">
        <f>S260*H260</f>
        <v>0</v>
      </c>
      <c r="AR260" s="136" t="s">
        <v>123</v>
      </c>
      <c r="AT260" s="136" t="s">
        <v>118</v>
      </c>
      <c r="AU260" s="136" t="s">
        <v>78</v>
      </c>
      <c r="AY260" s="14" t="s">
        <v>115</v>
      </c>
      <c r="BE260" s="137">
        <f>IF(N260="základní",J260,0)</f>
        <v>0</v>
      </c>
      <c r="BF260" s="137">
        <f>IF(N260="snížená",J260,0)</f>
        <v>0</v>
      </c>
      <c r="BG260" s="137">
        <f>IF(N260="zákl. přenesená",J260,0)</f>
        <v>0</v>
      </c>
      <c r="BH260" s="137">
        <f>IF(N260="sníž. přenesená",J260,0)</f>
        <v>0</v>
      </c>
      <c r="BI260" s="137">
        <f>IF(N260="nulová",J260,0)</f>
        <v>0</v>
      </c>
      <c r="BJ260" s="14" t="s">
        <v>76</v>
      </c>
      <c r="BK260" s="137">
        <f>ROUND(I260*H260,2)</f>
        <v>0</v>
      </c>
      <c r="BL260" s="14" t="s">
        <v>123</v>
      </c>
      <c r="BM260" s="136" t="s">
        <v>463</v>
      </c>
    </row>
    <row r="261" spans="2:65" s="1" customFormat="1" ht="58.5" x14ac:dyDescent="0.2">
      <c r="B261" s="29"/>
      <c r="D261" s="138" t="s">
        <v>124</v>
      </c>
      <c r="F261" s="139" t="s">
        <v>410</v>
      </c>
      <c r="I261" s="140"/>
      <c r="L261" s="29"/>
      <c r="M261" s="141"/>
      <c r="T261" s="50"/>
      <c r="AT261" s="14" t="s">
        <v>124</v>
      </c>
      <c r="AU261" s="14" t="s">
        <v>78</v>
      </c>
    </row>
    <row r="262" spans="2:65" s="1" customFormat="1" ht="90" customHeight="1" x14ac:dyDescent="0.2">
      <c r="B262" s="124"/>
      <c r="C262" s="125" t="s">
        <v>298</v>
      </c>
      <c r="D262" s="125" t="s">
        <v>118</v>
      </c>
      <c r="E262" s="126" t="s">
        <v>464</v>
      </c>
      <c r="F262" s="127" t="s">
        <v>465</v>
      </c>
      <c r="G262" s="128" t="s">
        <v>408</v>
      </c>
      <c r="H262" s="129">
        <v>400</v>
      </c>
      <c r="I262" s="130"/>
      <c r="J262" s="131">
        <f>ROUND(I262*H262,2)</f>
        <v>0</v>
      </c>
      <c r="K262" s="127" t="s">
        <v>122</v>
      </c>
      <c r="L262" s="29"/>
      <c r="M262" s="132" t="s">
        <v>3</v>
      </c>
      <c r="N262" s="133" t="s">
        <v>39</v>
      </c>
      <c r="P262" s="134">
        <f>O262*H262</f>
        <v>0</v>
      </c>
      <c r="Q262" s="134">
        <v>0</v>
      </c>
      <c r="R262" s="134">
        <f>Q262*H262</f>
        <v>0</v>
      </c>
      <c r="S262" s="134">
        <v>0</v>
      </c>
      <c r="T262" s="135">
        <f>S262*H262</f>
        <v>0</v>
      </c>
      <c r="AR262" s="136" t="s">
        <v>123</v>
      </c>
      <c r="AT262" s="136" t="s">
        <v>118</v>
      </c>
      <c r="AU262" s="136" t="s">
        <v>78</v>
      </c>
      <c r="AY262" s="14" t="s">
        <v>115</v>
      </c>
      <c r="BE262" s="137">
        <f>IF(N262="základní",J262,0)</f>
        <v>0</v>
      </c>
      <c r="BF262" s="137">
        <f>IF(N262="snížená",J262,0)</f>
        <v>0</v>
      </c>
      <c r="BG262" s="137">
        <f>IF(N262="zákl. přenesená",J262,0)</f>
        <v>0</v>
      </c>
      <c r="BH262" s="137">
        <f>IF(N262="sníž. přenesená",J262,0)</f>
        <v>0</v>
      </c>
      <c r="BI262" s="137">
        <f>IF(N262="nulová",J262,0)</f>
        <v>0</v>
      </c>
      <c r="BJ262" s="14" t="s">
        <v>76</v>
      </c>
      <c r="BK262" s="137">
        <f>ROUND(I262*H262,2)</f>
        <v>0</v>
      </c>
      <c r="BL262" s="14" t="s">
        <v>123</v>
      </c>
      <c r="BM262" s="136" t="s">
        <v>466</v>
      </c>
    </row>
    <row r="263" spans="2:65" s="1" customFormat="1" ht="58.5" x14ac:dyDescent="0.2">
      <c r="B263" s="29"/>
      <c r="D263" s="138" t="s">
        <v>124</v>
      </c>
      <c r="F263" s="139" t="s">
        <v>467</v>
      </c>
      <c r="I263" s="140"/>
      <c r="L263" s="29"/>
      <c r="M263" s="141"/>
      <c r="T263" s="50"/>
      <c r="AT263" s="14" t="s">
        <v>124</v>
      </c>
      <c r="AU263" s="14" t="s">
        <v>78</v>
      </c>
    </row>
    <row r="264" spans="2:65" s="1" customFormat="1" ht="90" customHeight="1" x14ac:dyDescent="0.2">
      <c r="B264" s="124"/>
      <c r="C264" s="125" t="s">
        <v>468</v>
      </c>
      <c r="D264" s="125" t="s">
        <v>118</v>
      </c>
      <c r="E264" s="126" t="s">
        <v>469</v>
      </c>
      <c r="F264" s="127" t="s">
        <v>470</v>
      </c>
      <c r="G264" s="128" t="s">
        <v>408</v>
      </c>
      <c r="H264" s="129">
        <v>50</v>
      </c>
      <c r="I264" s="130"/>
      <c r="J264" s="131">
        <f>ROUND(I264*H264,2)</f>
        <v>0</v>
      </c>
      <c r="K264" s="127" t="s">
        <v>122</v>
      </c>
      <c r="L264" s="29"/>
      <c r="M264" s="132" t="s">
        <v>3</v>
      </c>
      <c r="N264" s="133" t="s">
        <v>39</v>
      </c>
      <c r="P264" s="134">
        <f>O264*H264</f>
        <v>0</v>
      </c>
      <c r="Q264" s="134">
        <v>0</v>
      </c>
      <c r="R264" s="134">
        <f>Q264*H264</f>
        <v>0</v>
      </c>
      <c r="S264" s="134">
        <v>0</v>
      </c>
      <c r="T264" s="135">
        <f>S264*H264</f>
        <v>0</v>
      </c>
      <c r="AR264" s="136" t="s">
        <v>123</v>
      </c>
      <c r="AT264" s="136" t="s">
        <v>118</v>
      </c>
      <c r="AU264" s="136" t="s">
        <v>78</v>
      </c>
      <c r="AY264" s="14" t="s">
        <v>115</v>
      </c>
      <c r="BE264" s="137">
        <f>IF(N264="základní",J264,0)</f>
        <v>0</v>
      </c>
      <c r="BF264" s="137">
        <f>IF(N264="snížená",J264,0)</f>
        <v>0</v>
      </c>
      <c r="BG264" s="137">
        <f>IF(N264="zákl. přenesená",J264,0)</f>
        <v>0</v>
      </c>
      <c r="BH264" s="137">
        <f>IF(N264="sníž. přenesená",J264,0)</f>
        <v>0</v>
      </c>
      <c r="BI264" s="137">
        <f>IF(N264="nulová",J264,0)</f>
        <v>0</v>
      </c>
      <c r="BJ264" s="14" t="s">
        <v>76</v>
      </c>
      <c r="BK264" s="137">
        <f>ROUND(I264*H264,2)</f>
        <v>0</v>
      </c>
      <c r="BL264" s="14" t="s">
        <v>123</v>
      </c>
      <c r="BM264" s="136" t="s">
        <v>471</v>
      </c>
    </row>
    <row r="265" spans="2:65" s="1" customFormat="1" ht="58.5" x14ac:dyDescent="0.2">
      <c r="B265" s="29"/>
      <c r="D265" s="138" t="s">
        <v>124</v>
      </c>
      <c r="F265" s="139" t="s">
        <v>467</v>
      </c>
      <c r="I265" s="140"/>
      <c r="L265" s="29"/>
      <c r="M265" s="141"/>
      <c r="T265" s="50"/>
      <c r="AT265" s="14" t="s">
        <v>124</v>
      </c>
      <c r="AU265" s="14" t="s">
        <v>78</v>
      </c>
    </row>
    <row r="266" spans="2:65" s="1" customFormat="1" ht="90" customHeight="1" x14ac:dyDescent="0.2">
      <c r="B266" s="124"/>
      <c r="C266" s="125" t="s">
        <v>301</v>
      </c>
      <c r="D266" s="125" t="s">
        <v>118</v>
      </c>
      <c r="E266" s="126" t="s">
        <v>472</v>
      </c>
      <c r="F266" s="127" t="s">
        <v>473</v>
      </c>
      <c r="G266" s="128" t="s">
        <v>408</v>
      </c>
      <c r="H266" s="129">
        <v>500</v>
      </c>
      <c r="I266" s="130"/>
      <c r="J266" s="131">
        <f>ROUND(I266*H266,2)</f>
        <v>0</v>
      </c>
      <c r="K266" s="127" t="s">
        <v>122</v>
      </c>
      <c r="L266" s="29"/>
      <c r="M266" s="132" t="s">
        <v>3</v>
      </c>
      <c r="N266" s="133" t="s">
        <v>39</v>
      </c>
      <c r="P266" s="134">
        <f>O266*H266</f>
        <v>0</v>
      </c>
      <c r="Q266" s="134">
        <v>0</v>
      </c>
      <c r="R266" s="134">
        <f>Q266*H266</f>
        <v>0</v>
      </c>
      <c r="S266" s="134">
        <v>0</v>
      </c>
      <c r="T266" s="135">
        <f>S266*H266</f>
        <v>0</v>
      </c>
      <c r="AR266" s="136" t="s">
        <v>123</v>
      </c>
      <c r="AT266" s="136" t="s">
        <v>118</v>
      </c>
      <c r="AU266" s="136" t="s">
        <v>78</v>
      </c>
      <c r="AY266" s="14" t="s">
        <v>115</v>
      </c>
      <c r="BE266" s="137">
        <f>IF(N266="základní",J266,0)</f>
        <v>0</v>
      </c>
      <c r="BF266" s="137">
        <f>IF(N266="snížená",J266,0)</f>
        <v>0</v>
      </c>
      <c r="BG266" s="137">
        <f>IF(N266="zákl. přenesená",J266,0)</f>
        <v>0</v>
      </c>
      <c r="BH266" s="137">
        <f>IF(N266="sníž. přenesená",J266,0)</f>
        <v>0</v>
      </c>
      <c r="BI266" s="137">
        <f>IF(N266="nulová",J266,0)</f>
        <v>0</v>
      </c>
      <c r="BJ266" s="14" t="s">
        <v>76</v>
      </c>
      <c r="BK266" s="137">
        <f>ROUND(I266*H266,2)</f>
        <v>0</v>
      </c>
      <c r="BL266" s="14" t="s">
        <v>123</v>
      </c>
      <c r="BM266" s="136" t="s">
        <v>474</v>
      </c>
    </row>
    <row r="267" spans="2:65" s="1" customFormat="1" ht="58.5" x14ac:dyDescent="0.2">
      <c r="B267" s="29"/>
      <c r="D267" s="138" t="s">
        <v>124</v>
      </c>
      <c r="F267" s="139" t="s">
        <v>467</v>
      </c>
      <c r="I267" s="140"/>
      <c r="L267" s="29"/>
      <c r="M267" s="141"/>
      <c r="T267" s="50"/>
      <c r="AT267" s="14" t="s">
        <v>124</v>
      </c>
      <c r="AU267" s="14" t="s">
        <v>78</v>
      </c>
    </row>
    <row r="268" spans="2:65" s="1" customFormat="1" ht="90" customHeight="1" x14ac:dyDescent="0.2">
      <c r="B268" s="124"/>
      <c r="C268" s="125" t="s">
        <v>475</v>
      </c>
      <c r="D268" s="125" t="s">
        <v>118</v>
      </c>
      <c r="E268" s="126" t="s">
        <v>476</v>
      </c>
      <c r="F268" s="127" t="s">
        <v>477</v>
      </c>
      <c r="G268" s="128" t="s">
        <v>408</v>
      </c>
      <c r="H268" s="129">
        <v>500</v>
      </c>
      <c r="I268" s="130"/>
      <c r="J268" s="131">
        <f>ROUND(I268*H268,2)</f>
        <v>0</v>
      </c>
      <c r="K268" s="127" t="s">
        <v>122</v>
      </c>
      <c r="L268" s="29"/>
      <c r="M268" s="132" t="s">
        <v>3</v>
      </c>
      <c r="N268" s="133" t="s">
        <v>39</v>
      </c>
      <c r="P268" s="134">
        <f>O268*H268</f>
        <v>0</v>
      </c>
      <c r="Q268" s="134">
        <v>0</v>
      </c>
      <c r="R268" s="134">
        <f>Q268*H268</f>
        <v>0</v>
      </c>
      <c r="S268" s="134">
        <v>0</v>
      </c>
      <c r="T268" s="135">
        <f>S268*H268</f>
        <v>0</v>
      </c>
      <c r="AR268" s="136" t="s">
        <v>123</v>
      </c>
      <c r="AT268" s="136" t="s">
        <v>118</v>
      </c>
      <c r="AU268" s="136" t="s">
        <v>78</v>
      </c>
      <c r="AY268" s="14" t="s">
        <v>115</v>
      </c>
      <c r="BE268" s="137">
        <f>IF(N268="základní",J268,0)</f>
        <v>0</v>
      </c>
      <c r="BF268" s="137">
        <f>IF(N268="snížená",J268,0)</f>
        <v>0</v>
      </c>
      <c r="BG268" s="137">
        <f>IF(N268="zákl. přenesená",J268,0)</f>
        <v>0</v>
      </c>
      <c r="BH268" s="137">
        <f>IF(N268="sníž. přenesená",J268,0)</f>
        <v>0</v>
      </c>
      <c r="BI268" s="137">
        <f>IF(N268="nulová",J268,0)</f>
        <v>0</v>
      </c>
      <c r="BJ268" s="14" t="s">
        <v>76</v>
      </c>
      <c r="BK268" s="137">
        <f>ROUND(I268*H268,2)</f>
        <v>0</v>
      </c>
      <c r="BL268" s="14" t="s">
        <v>123</v>
      </c>
      <c r="BM268" s="136" t="s">
        <v>478</v>
      </c>
    </row>
    <row r="269" spans="2:65" s="1" customFormat="1" ht="58.5" x14ac:dyDescent="0.2">
      <c r="B269" s="29"/>
      <c r="D269" s="138" t="s">
        <v>124</v>
      </c>
      <c r="F269" s="139" t="s">
        <v>467</v>
      </c>
      <c r="I269" s="140"/>
      <c r="L269" s="29"/>
      <c r="M269" s="141"/>
      <c r="T269" s="50"/>
      <c r="AT269" s="14" t="s">
        <v>124</v>
      </c>
      <c r="AU269" s="14" t="s">
        <v>78</v>
      </c>
    </row>
    <row r="270" spans="2:65" s="1" customFormat="1" ht="90" customHeight="1" x14ac:dyDescent="0.2">
      <c r="B270" s="124"/>
      <c r="C270" s="125" t="s">
        <v>306</v>
      </c>
      <c r="D270" s="125" t="s">
        <v>118</v>
      </c>
      <c r="E270" s="126" t="s">
        <v>479</v>
      </c>
      <c r="F270" s="127" t="s">
        <v>480</v>
      </c>
      <c r="G270" s="128" t="s">
        <v>408</v>
      </c>
      <c r="H270" s="129">
        <v>300</v>
      </c>
      <c r="I270" s="130"/>
      <c r="J270" s="131">
        <f>ROUND(I270*H270,2)</f>
        <v>0</v>
      </c>
      <c r="K270" s="127" t="s">
        <v>122</v>
      </c>
      <c r="L270" s="29"/>
      <c r="M270" s="132" t="s">
        <v>3</v>
      </c>
      <c r="N270" s="133" t="s">
        <v>39</v>
      </c>
      <c r="P270" s="134">
        <f>O270*H270</f>
        <v>0</v>
      </c>
      <c r="Q270" s="134">
        <v>0</v>
      </c>
      <c r="R270" s="134">
        <f>Q270*H270</f>
        <v>0</v>
      </c>
      <c r="S270" s="134">
        <v>0</v>
      </c>
      <c r="T270" s="135">
        <f>S270*H270</f>
        <v>0</v>
      </c>
      <c r="AR270" s="136" t="s">
        <v>123</v>
      </c>
      <c r="AT270" s="136" t="s">
        <v>118</v>
      </c>
      <c r="AU270" s="136" t="s">
        <v>78</v>
      </c>
      <c r="AY270" s="14" t="s">
        <v>115</v>
      </c>
      <c r="BE270" s="137">
        <f>IF(N270="základní",J270,0)</f>
        <v>0</v>
      </c>
      <c r="BF270" s="137">
        <f>IF(N270="snížená",J270,0)</f>
        <v>0</v>
      </c>
      <c r="BG270" s="137">
        <f>IF(N270="zákl. přenesená",J270,0)</f>
        <v>0</v>
      </c>
      <c r="BH270" s="137">
        <f>IF(N270="sníž. přenesená",J270,0)</f>
        <v>0</v>
      </c>
      <c r="BI270" s="137">
        <f>IF(N270="nulová",J270,0)</f>
        <v>0</v>
      </c>
      <c r="BJ270" s="14" t="s">
        <v>76</v>
      </c>
      <c r="BK270" s="137">
        <f>ROUND(I270*H270,2)</f>
        <v>0</v>
      </c>
      <c r="BL270" s="14" t="s">
        <v>123</v>
      </c>
      <c r="BM270" s="136" t="s">
        <v>481</v>
      </c>
    </row>
    <row r="271" spans="2:65" s="1" customFormat="1" ht="58.5" x14ac:dyDescent="0.2">
      <c r="B271" s="29"/>
      <c r="D271" s="138" t="s">
        <v>124</v>
      </c>
      <c r="F271" s="139" t="s">
        <v>467</v>
      </c>
      <c r="I271" s="140"/>
      <c r="L271" s="29"/>
      <c r="M271" s="141"/>
      <c r="T271" s="50"/>
      <c r="AT271" s="14" t="s">
        <v>124</v>
      </c>
      <c r="AU271" s="14" t="s">
        <v>78</v>
      </c>
    </row>
    <row r="272" spans="2:65" s="1" customFormat="1" ht="90" customHeight="1" x14ac:dyDescent="0.2">
      <c r="B272" s="124"/>
      <c r="C272" s="125" t="s">
        <v>482</v>
      </c>
      <c r="D272" s="125" t="s">
        <v>118</v>
      </c>
      <c r="E272" s="126" t="s">
        <v>483</v>
      </c>
      <c r="F272" s="127" t="s">
        <v>484</v>
      </c>
      <c r="G272" s="128" t="s">
        <v>408</v>
      </c>
      <c r="H272" s="129">
        <v>10</v>
      </c>
      <c r="I272" s="130"/>
      <c r="J272" s="131">
        <f>ROUND(I272*H272,2)</f>
        <v>0</v>
      </c>
      <c r="K272" s="127" t="s">
        <v>122</v>
      </c>
      <c r="L272" s="29"/>
      <c r="M272" s="132" t="s">
        <v>3</v>
      </c>
      <c r="N272" s="133" t="s">
        <v>39</v>
      </c>
      <c r="P272" s="134">
        <f>O272*H272</f>
        <v>0</v>
      </c>
      <c r="Q272" s="134">
        <v>0</v>
      </c>
      <c r="R272" s="134">
        <f>Q272*H272</f>
        <v>0</v>
      </c>
      <c r="S272" s="134">
        <v>0</v>
      </c>
      <c r="T272" s="135">
        <f>S272*H272</f>
        <v>0</v>
      </c>
      <c r="AR272" s="136" t="s">
        <v>123</v>
      </c>
      <c r="AT272" s="136" t="s">
        <v>118</v>
      </c>
      <c r="AU272" s="136" t="s">
        <v>78</v>
      </c>
      <c r="AY272" s="14" t="s">
        <v>115</v>
      </c>
      <c r="BE272" s="137">
        <f>IF(N272="základní",J272,0)</f>
        <v>0</v>
      </c>
      <c r="BF272" s="137">
        <f>IF(N272="snížená",J272,0)</f>
        <v>0</v>
      </c>
      <c r="BG272" s="137">
        <f>IF(N272="zákl. přenesená",J272,0)</f>
        <v>0</v>
      </c>
      <c r="BH272" s="137">
        <f>IF(N272="sníž. přenesená",J272,0)</f>
        <v>0</v>
      </c>
      <c r="BI272" s="137">
        <f>IF(N272="nulová",J272,0)</f>
        <v>0</v>
      </c>
      <c r="BJ272" s="14" t="s">
        <v>76</v>
      </c>
      <c r="BK272" s="137">
        <f>ROUND(I272*H272,2)</f>
        <v>0</v>
      </c>
      <c r="BL272" s="14" t="s">
        <v>123</v>
      </c>
      <c r="BM272" s="136" t="s">
        <v>485</v>
      </c>
    </row>
    <row r="273" spans="2:65" s="1" customFormat="1" ht="58.5" x14ac:dyDescent="0.2">
      <c r="B273" s="29"/>
      <c r="D273" s="138" t="s">
        <v>124</v>
      </c>
      <c r="F273" s="139" t="s">
        <v>467</v>
      </c>
      <c r="I273" s="140"/>
      <c r="L273" s="29"/>
      <c r="M273" s="141"/>
      <c r="T273" s="50"/>
      <c r="AT273" s="14" t="s">
        <v>124</v>
      </c>
      <c r="AU273" s="14" t="s">
        <v>78</v>
      </c>
    </row>
    <row r="274" spans="2:65" s="1" customFormat="1" ht="90" customHeight="1" x14ac:dyDescent="0.2">
      <c r="B274" s="124"/>
      <c r="C274" s="125" t="s">
        <v>309</v>
      </c>
      <c r="D274" s="125" t="s">
        <v>118</v>
      </c>
      <c r="E274" s="126" t="s">
        <v>486</v>
      </c>
      <c r="F274" s="127" t="s">
        <v>487</v>
      </c>
      <c r="G274" s="128" t="s">
        <v>408</v>
      </c>
      <c r="H274" s="129">
        <v>50</v>
      </c>
      <c r="I274" s="130"/>
      <c r="J274" s="131">
        <f>ROUND(I274*H274,2)</f>
        <v>0</v>
      </c>
      <c r="K274" s="127" t="s">
        <v>122</v>
      </c>
      <c r="L274" s="29"/>
      <c r="M274" s="132" t="s">
        <v>3</v>
      </c>
      <c r="N274" s="133" t="s">
        <v>39</v>
      </c>
      <c r="P274" s="134">
        <f>O274*H274</f>
        <v>0</v>
      </c>
      <c r="Q274" s="134">
        <v>0</v>
      </c>
      <c r="R274" s="134">
        <f>Q274*H274</f>
        <v>0</v>
      </c>
      <c r="S274" s="134">
        <v>0</v>
      </c>
      <c r="T274" s="135">
        <f>S274*H274</f>
        <v>0</v>
      </c>
      <c r="AR274" s="136" t="s">
        <v>123</v>
      </c>
      <c r="AT274" s="136" t="s">
        <v>118</v>
      </c>
      <c r="AU274" s="136" t="s">
        <v>78</v>
      </c>
      <c r="AY274" s="14" t="s">
        <v>115</v>
      </c>
      <c r="BE274" s="137">
        <f>IF(N274="základní",J274,0)</f>
        <v>0</v>
      </c>
      <c r="BF274" s="137">
        <f>IF(N274="snížená",J274,0)</f>
        <v>0</v>
      </c>
      <c r="BG274" s="137">
        <f>IF(N274="zákl. přenesená",J274,0)</f>
        <v>0</v>
      </c>
      <c r="BH274" s="137">
        <f>IF(N274="sníž. přenesená",J274,0)</f>
        <v>0</v>
      </c>
      <c r="BI274" s="137">
        <f>IF(N274="nulová",J274,0)</f>
        <v>0</v>
      </c>
      <c r="BJ274" s="14" t="s">
        <v>76</v>
      </c>
      <c r="BK274" s="137">
        <f>ROUND(I274*H274,2)</f>
        <v>0</v>
      </c>
      <c r="BL274" s="14" t="s">
        <v>123</v>
      </c>
      <c r="BM274" s="136" t="s">
        <v>488</v>
      </c>
    </row>
    <row r="275" spans="2:65" s="1" customFormat="1" ht="58.5" x14ac:dyDescent="0.2">
      <c r="B275" s="29"/>
      <c r="D275" s="138" t="s">
        <v>124</v>
      </c>
      <c r="F275" s="139" t="s">
        <v>467</v>
      </c>
      <c r="I275" s="140"/>
      <c r="L275" s="29"/>
      <c r="M275" s="141"/>
      <c r="T275" s="50"/>
      <c r="AT275" s="14" t="s">
        <v>124</v>
      </c>
      <c r="AU275" s="14" t="s">
        <v>78</v>
      </c>
    </row>
    <row r="276" spans="2:65" s="1" customFormat="1" ht="90" customHeight="1" x14ac:dyDescent="0.2">
      <c r="B276" s="124"/>
      <c r="C276" s="125" t="s">
        <v>489</v>
      </c>
      <c r="D276" s="125" t="s">
        <v>118</v>
      </c>
      <c r="E276" s="126" t="s">
        <v>490</v>
      </c>
      <c r="F276" s="127" t="s">
        <v>491</v>
      </c>
      <c r="G276" s="128" t="s">
        <v>408</v>
      </c>
      <c r="H276" s="129">
        <v>50</v>
      </c>
      <c r="I276" s="130"/>
      <c r="J276" s="131">
        <f>ROUND(I276*H276,2)</f>
        <v>0</v>
      </c>
      <c r="K276" s="127" t="s">
        <v>122</v>
      </c>
      <c r="L276" s="29"/>
      <c r="M276" s="132" t="s">
        <v>3</v>
      </c>
      <c r="N276" s="133" t="s">
        <v>39</v>
      </c>
      <c r="P276" s="134">
        <f>O276*H276</f>
        <v>0</v>
      </c>
      <c r="Q276" s="134">
        <v>0</v>
      </c>
      <c r="R276" s="134">
        <f>Q276*H276</f>
        <v>0</v>
      </c>
      <c r="S276" s="134">
        <v>0</v>
      </c>
      <c r="T276" s="135">
        <f>S276*H276</f>
        <v>0</v>
      </c>
      <c r="AR276" s="136" t="s">
        <v>123</v>
      </c>
      <c r="AT276" s="136" t="s">
        <v>118</v>
      </c>
      <c r="AU276" s="136" t="s">
        <v>78</v>
      </c>
      <c r="AY276" s="14" t="s">
        <v>115</v>
      </c>
      <c r="BE276" s="137">
        <f>IF(N276="základní",J276,0)</f>
        <v>0</v>
      </c>
      <c r="BF276" s="137">
        <f>IF(N276="snížená",J276,0)</f>
        <v>0</v>
      </c>
      <c r="BG276" s="137">
        <f>IF(N276="zákl. přenesená",J276,0)</f>
        <v>0</v>
      </c>
      <c r="BH276" s="137">
        <f>IF(N276="sníž. přenesená",J276,0)</f>
        <v>0</v>
      </c>
      <c r="BI276" s="137">
        <f>IF(N276="nulová",J276,0)</f>
        <v>0</v>
      </c>
      <c r="BJ276" s="14" t="s">
        <v>76</v>
      </c>
      <c r="BK276" s="137">
        <f>ROUND(I276*H276,2)</f>
        <v>0</v>
      </c>
      <c r="BL276" s="14" t="s">
        <v>123</v>
      </c>
      <c r="BM276" s="136" t="s">
        <v>492</v>
      </c>
    </row>
    <row r="277" spans="2:65" s="1" customFormat="1" ht="58.5" x14ac:dyDescent="0.2">
      <c r="B277" s="29"/>
      <c r="D277" s="138" t="s">
        <v>124</v>
      </c>
      <c r="F277" s="139" t="s">
        <v>467</v>
      </c>
      <c r="I277" s="140"/>
      <c r="L277" s="29"/>
      <c r="M277" s="141"/>
      <c r="T277" s="50"/>
      <c r="AT277" s="14" t="s">
        <v>124</v>
      </c>
      <c r="AU277" s="14" t="s">
        <v>78</v>
      </c>
    </row>
    <row r="278" spans="2:65" s="1" customFormat="1" ht="90" customHeight="1" x14ac:dyDescent="0.2">
      <c r="B278" s="124"/>
      <c r="C278" s="125" t="s">
        <v>314</v>
      </c>
      <c r="D278" s="125" t="s">
        <v>118</v>
      </c>
      <c r="E278" s="126" t="s">
        <v>493</v>
      </c>
      <c r="F278" s="127" t="s">
        <v>494</v>
      </c>
      <c r="G278" s="128" t="s">
        <v>408</v>
      </c>
      <c r="H278" s="129">
        <v>10</v>
      </c>
      <c r="I278" s="130"/>
      <c r="J278" s="131">
        <f>ROUND(I278*H278,2)</f>
        <v>0</v>
      </c>
      <c r="K278" s="127" t="s">
        <v>122</v>
      </c>
      <c r="L278" s="29"/>
      <c r="M278" s="132" t="s">
        <v>3</v>
      </c>
      <c r="N278" s="133" t="s">
        <v>39</v>
      </c>
      <c r="P278" s="134">
        <f>O278*H278</f>
        <v>0</v>
      </c>
      <c r="Q278" s="134">
        <v>0</v>
      </c>
      <c r="R278" s="134">
        <f>Q278*H278</f>
        <v>0</v>
      </c>
      <c r="S278" s="134">
        <v>0</v>
      </c>
      <c r="T278" s="135">
        <f>S278*H278</f>
        <v>0</v>
      </c>
      <c r="AR278" s="136" t="s">
        <v>123</v>
      </c>
      <c r="AT278" s="136" t="s">
        <v>118</v>
      </c>
      <c r="AU278" s="136" t="s">
        <v>78</v>
      </c>
      <c r="AY278" s="14" t="s">
        <v>115</v>
      </c>
      <c r="BE278" s="137">
        <f>IF(N278="základní",J278,0)</f>
        <v>0</v>
      </c>
      <c r="BF278" s="137">
        <f>IF(N278="snížená",J278,0)</f>
        <v>0</v>
      </c>
      <c r="BG278" s="137">
        <f>IF(N278="zákl. přenesená",J278,0)</f>
        <v>0</v>
      </c>
      <c r="BH278" s="137">
        <f>IF(N278="sníž. přenesená",J278,0)</f>
        <v>0</v>
      </c>
      <c r="BI278" s="137">
        <f>IF(N278="nulová",J278,0)</f>
        <v>0</v>
      </c>
      <c r="BJ278" s="14" t="s">
        <v>76</v>
      </c>
      <c r="BK278" s="137">
        <f>ROUND(I278*H278,2)</f>
        <v>0</v>
      </c>
      <c r="BL278" s="14" t="s">
        <v>123</v>
      </c>
      <c r="BM278" s="136" t="s">
        <v>495</v>
      </c>
    </row>
    <row r="279" spans="2:65" s="1" customFormat="1" ht="58.5" x14ac:dyDescent="0.2">
      <c r="B279" s="29"/>
      <c r="D279" s="138" t="s">
        <v>124</v>
      </c>
      <c r="F279" s="139" t="s">
        <v>467</v>
      </c>
      <c r="I279" s="140"/>
      <c r="L279" s="29"/>
      <c r="M279" s="141"/>
      <c r="T279" s="50"/>
      <c r="AT279" s="14" t="s">
        <v>124</v>
      </c>
      <c r="AU279" s="14" t="s">
        <v>78</v>
      </c>
    </row>
    <row r="280" spans="2:65" s="1" customFormat="1" ht="90" customHeight="1" x14ac:dyDescent="0.2">
      <c r="B280" s="124"/>
      <c r="C280" s="125" t="s">
        <v>496</v>
      </c>
      <c r="D280" s="125" t="s">
        <v>118</v>
      </c>
      <c r="E280" s="126" t="s">
        <v>497</v>
      </c>
      <c r="F280" s="127" t="s">
        <v>498</v>
      </c>
      <c r="G280" s="128" t="s">
        <v>408</v>
      </c>
      <c r="H280" s="129">
        <v>10</v>
      </c>
      <c r="I280" s="130"/>
      <c r="J280" s="131">
        <f>ROUND(I280*H280,2)</f>
        <v>0</v>
      </c>
      <c r="K280" s="127" t="s">
        <v>122</v>
      </c>
      <c r="L280" s="29"/>
      <c r="M280" s="132" t="s">
        <v>3</v>
      </c>
      <c r="N280" s="133" t="s">
        <v>39</v>
      </c>
      <c r="P280" s="134">
        <f>O280*H280</f>
        <v>0</v>
      </c>
      <c r="Q280" s="134">
        <v>0</v>
      </c>
      <c r="R280" s="134">
        <f>Q280*H280</f>
        <v>0</v>
      </c>
      <c r="S280" s="134">
        <v>0</v>
      </c>
      <c r="T280" s="135">
        <f>S280*H280</f>
        <v>0</v>
      </c>
      <c r="AR280" s="136" t="s">
        <v>123</v>
      </c>
      <c r="AT280" s="136" t="s">
        <v>118</v>
      </c>
      <c r="AU280" s="136" t="s">
        <v>78</v>
      </c>
      <c r="AY280" s="14" t="s">
        <v>115</v>
      </c>
      <c r="BE280" s="137">
        <f>IF(N280="základní",J280,0)</f>
        <v>0</v>
      </c>
      <c r="BF280" s="137">
        <f>IF(N280="snížená",J280,0)</f>
        <v>0</v>
      </c>
      <c r="BG280" s="137">
        <f>IF(N280="zákl. přenesená",J280,0)</f>
        <v>0</v>
      </c>
      <c r="BH280" s="137">
        <f>IF(N280="sníž. přenesená",J280,0)</f>
        <v>0</v>
      </c>
      <c r="BI280" s="137">
        <f>IF(N280="nulová",J280,0)</f>
        <v>0</v>
      </c>
      <c r="BJ280" s="14" t="s">
        <v>76</v>
      </c>
      <c r="BK280" s="137">
        <f>ROUND(I280*H280,2)</f>
        <v>0</v>
      </c>
      <c r="BL280" s="14" t="s">
        <v>123</v>
      </c>
      <c r="BM280" s="136" t="s">
        <v>499</v>
      </c>
    </row>
    <row r="281" spans="2:65" s="1" customFormat="1" ht="58.5" x14ac:dyDescent="0.2">
      <c r="B281" s="29"/>
      <c r="D281" s="138" t="s">
        <v>124</v>
      </c>
      <c r="F281" s="139" t="s">
        <v>467</v>
      </c>
      <c r="I281" s="140"/>
      <c r="L281" s="29"/>
      <c r="M281" s="141"/>
      <c r="T281" s="50"/>
      <c r="AT281" s="14" t="s">
        <v>124</v>
      </c>
      <c r="AU281" s="14" t="s">
        <v>78</v>
      </c>
    </row>
    <row r="282" spans="2:65" s="1" customFormat="1" ht="90" customHeight="1" x14ac:dyDescent="0.2">
      <c r="B282" s="124"/>
      <c r="C282" s="125" t="s">
        <v>317</v>
      </c>
      <c r="D282" s="125" t="s">
        <v>118</v>
      </c>
      <c r="E282" s="126" t="s">
        <v>500</v>
      </c>
      <c r="F282" s="127" t="s">
        <v>501</v>
      </c>
      <c r="G282" s="128" t="s">
        <v>408</v>
      </c>
      <c r="H282" s="129">
        <v>10</v>
      </c>
      <c r="I282" s="130"/>
      <c r="J282" s="131">
        <f>ROUND(I282*H282,2)</f>
        <v>0</v>
      </c>
      <c r="K282" s="127" t="s">
        <v>122</v>
      </c>
      <c r="L282" s="29"/>
      <c r="M282" s="132" t="s">
        <v>3</v>
      </c>
      <c r="N282" s="133" t="s">
        <v>39</v>
      </c>
      <c r="P282" s="134">
        <f>O282*H282</f>
        <v>0</v>
      </c>
      <c r="Q282" s="134">
        <v>0</v>
      </c>
      <c r="R282" s="134">
        <f>Q282*H282</f>
        <v>0</v>
      </c>
      <c r="S282" s="134">
        <v>0</v>
      </c>
      <c r="T282" s="135">
        <f>S282*H282</f>
        <v>0</v>
      </c>
      <c r="AR282" s="136" t="s">
        <v>123</v>
      </c>
      <c r="AT282" s="136" t="s">
        <v>118</v>
      </c>
      <c r="AU282" s="136" t="s">
        <v>78</v>
      </c>
      <c r="AY282" s="14" t="s">
        <v>115</v>
      </c>
      <c r="BE282" s="137">
        <f>IF(N282="základní",J282,0)</f>
        <v>0</v>
      </c>
      <c r="BF282" s="137">
        <f>IF(N282="snížená",J282,0)</f>
        <v>0</v>
      </c>
      <c r="BG282" s="137">
        <f>IF(N282="zákl. přenesená",J282,0)</f>
        <v>0</v>
      </c>
      <c r="BH282" s="137">
        <f>IF(N282="sníž. přenesená",J282,0)</f>
        <v>0</v>
      </c>
      <c r="BI282" s="137">
        <f>IF(N282="nulová",J282,0)</f>
        <v>0</v>
      </c>
      <c r="BJ282" s="14" t="s">
        <v>76</v>
      </c>
      <c r="BK282" s="137">
        <f>ROUND(I282*H282,2)</f>
        <v>0</v>
      </c>
      <c r="BL282" s="14" t="s">
        <v>123</v>
      </c>
      <c r="BM282" s="136" t="s">
        <v>502</v>
      </c>
    </row>
    <row r="283" spans="2:65" s="1" customFormat="1" ht="58.5" x14ac:dyDescent="0.2">
      <c r="B283" s="29"/>
      <c r="D283" s="138" t="s">
        <v>124</v>
      </c>
      <c r="F283" s="139" t="s">
        <v>467</v>
      </c>
      <c r="I283" s="140"/>
      <c r="L283" s="29"/>
      <c r="M283" s="141"/>
      <c r="T283" s="50"/>
      <c r="AT283" s="14" t="s">
        <v>124</v>
      </c>
      <c r="AU283" s="14" t="s">
        <v>78</v>
      </c>
    </row>
    <row r="284" spans="2:65" s="1" customFormat="1" ht="90" customHeight="1" x14ac:dyDescent="0.2">
      <c r="B284" s="124"/>
      <c r="C284" s="125" t="s">
        <v>503</v>
      </c>
      <c r="D284" s="125" t="s">
        <v>118</v>
      </c>
      <c r="E284" s="126" t="s">
        <v>504</v>
      </c>
      <c r="F284" s="127" t="s">
        <v>505</v>
      </c>
      <c r="G284" s="128" t="s">
        <v>408</v>
      </c>
      <c r="H284" s="129">
        <v>10</v>
      </c>
      <c r="I284" s="130"/>
      <c r="J284" s="131">
        <f>ROUND(I284*H284,2)</f>
        <v>0</v>
      </c>
      <c r="K284" s="127" t="s">
        <v>122</v>
      </c>
      <c r="L284" s="29"/>
      <c r="M284" s="132" t="s">
        <v>3</v>
      </c>
      <c r="N284" s="133" t="s">
        <v>39</v>
      </c>
      <c r="P284" s="134">
        <f>O284*H284</f>
        <v>0</v>
      </c>
      <c r="Q284" s="134">
        <v>0</v>
      </c>
      <c r="R284" s="134">
        <f>Q284*H284</f>
        <v>0</v>
      </c>
      <c r="S284" s="134">
        <v>0</v>
      </c>
      <c r="T284" s="135">
        <f>S284*H284</f>
        <v>0</v>
      </c>
      <c r="AR284" s="136" t="s">
        <v>123</v>
      </c>
      <c r="AT284" s="136" t="s">
        <v>118</v>
      </c>
      <c r="AU284" s="136" t="s">
        <v>78</v>
      </c>
      <c r="AY284" s="14" t="s">
        <v>115</v>
      </c>
      <c r="BE284" s="137">
        <f>IF(N284="základní",J284,0)</f>
        <v>0</v>
      </c>
      <c r="BF284" s="137">
        <f>IF(N284="snížená",J284,0)</f>
        <v>0</v>
      </c>
      <c r="BG284" s="137">
        <f>IF(N284="zákl. přenesená",J284,0)</f>
        <v>0</v>
      </c>
      <c r="BH284" s="137">
        <f>IF(N284="sníž. přenesená",J284,0)</f>
        <v>0</v>
      </c>
      <c r="BI284" s="137">
        <f>IF(N284="nulová",J284,0)</f>
        <v>0</v>
      </c>
      <c r="BJ284" s="14" t="s">
        <v>76</v>
      </c>
      <c r="BK284" s="137">
        <f>ROUND(I284*H284,2)</f>
        <v>0</v>
      </c>
      <c r="BL284" s="14" t="s">
        <v>123</v>
      </c>
      <c r="BM284" s="136" t="s">
        <v>506</v>
      </c>
    </row>
    <row r="285" spans="2:65" s="1" customFormat="1" ht="58.5" x14ac:dyDescent="0.2">
      <c r="B285" s="29"/>
      <c r="D285" s="138" t="s">
        <v>124</v>
      </c>
      <c r="F285" s="139" t="s">
        <v>467</v>
      </c>
      <c r="I285" s="140"/>
      <c r="L285" s="29"/>
      <c r="M285" s="141"/>
      <c r="T285" s="50"/>
      <c r="AT285" s="14" t="s">
        <v>124</v>
      </c>
      <c r="AU285" s="14" t="s">
        <v>78</v>
      </c>
    </row>
    <row r="286" spans="2:65" s="1" customFormat="1" ht="78" customHeight="1" x14ac:dyDescent="0.2">
      <c r="B286" s="124"/>
      <c r="C286" s="125" t="s">
        <v>321</v>
      </c>
      <c r="D286" s="125" t="s">
        <v>118</v>
      </c>
      <c r="E286" s="126" t="s">
        <v>507</v>
      </c>
      <c r="F286" s="127" t="s">
        <v>508</v>
      </c>
      <c r="G286" s="128" t="s">
        <v>408</v>
      </c>
      <c r="H286" s="129">
        <v>100</v>
      </c>
      <c r="I286" s="130"/>
      <c r="J286" s="131">
        <f>ROUND(I286*H286,2)</f>
        <v>0</v>
      </c>
      <c r="K286" s="127" t="s">
        <v>122</v>
      </c>
      <c r="L286" s="29"/>
      <c r="M286" s="132" t="s">
        <v>3</v>
      </c>
      <c r="N286" s="133" t="s">
        <v>39</v>
      </c>
      <c r="P286" s="134">
        <f>O286*H286</f>
        <v>0</v>
      </c>
      <c r="Q286" s="134">
        <v>0</v>
      </c>
      <c r="R286" s="134">
        <f>Q286*H286</f>
        <v>0</v>
      </c>
      <c r="S286" s="134">
        <v>0</v>
      </c>
      <c r="T286" s="135">
        <f>S286*H286</f>
        <v>0</v>
      </c>
      <c r="AR286" s="136" t="s">
        <v>123</v>
      </c>
      <c r="AT286" s="136" t="s">
        <v>118</v>
      </c>
      <c r="AU286" s="136" t="s">
        <v>78</v>
      </c>
      <c r="AY286" s="14" t="s">
        <v>115</v>
      </c>
      <c r="BE286" s="137">
        <f>IF(N286="základní",J286,0)</f>
        <v>0</v>
      </c>
      <c r="BF286" s="137">
        <f>IF(N286="snížená",J286,0)</f>
        <v>0</v>
      </c>
      <c r="BG286" s="137">
        <f>IF(N286="zákl. přenesená",J286,0)</f>
        <v>0</v>
      </c>
      <c r="BH286" s="137">
        <f>IF(N286="sníž. přenesená",J286,0)</f>
        <v>0</v>
      </c>
      <c r="BI286" s="137">
        <f>IF(N286="nulová",J286,0)</f>
        <v>0</v>
      </c>
      <c r="BJ286" s="14" t="s">
        <v>76</v>
      </c>
      <c r="BK286" s="137">
        <f>ROUND(I286*H286,2)</f>
        <v>0</v>
      </c>
      <c r="BL286" s="14" t="s">
        <v>123</v>
      </c>
      <c r="BM286" s="136" t="s">
        <v>509</v>
      </c>
    </row>
    <row r="287" spans="2:65" s="1" customFormat="1" ht="58.5" x14ac:dyDescent="0.2">
      <c r="B287" s="29"/>
      <c r="D287" s="138" t="s">
        <v>124</v>
      </c>
      <c r="F287" s="139" t="s">
        <v>510</v>
      </c>
      <c r="I287" s="140"/>
      <c r="L287" s="29"/>
      <c r="M287" s="141"/>
      <c r="T287" s="50"/>
      <c r="AT287" s="14" t="s">
        <v>124</v>
      </c>
      <c r="AU287" s="14" t="s">
        <v>78</v>
      </c>
    </row>
    <row r="288" spans="2:65" s="1" customFormat="1" ht="78" customHeight="1" x14ac:dyDescent="0.2">
      <c r="B288" s="124"/>
      <c r="C288" s="125" t="s">
        <v>511</v>
      </c>
      <c r="D288" s="125" t="s">
        <v>118</v>
      </c>
      <c r="E288" s="126" t="s">
        <v>512</v>
      </c>
      <c r="F288" s="127" t="s">
        <v>513</v>
      </c>
      <c r="G288" s="128" t="s">
        <v>408</v>
      </c>
      <c r="H288" s="129">
        <v>100</v>
      </c>
      <c r="I288" s="130"/>
      <c r="J288" s="131">
        <f>ROUND(I288*H288,2)</f>
        <v>0</v>
      </c>
      <c r="K288" s="127" t="s">
        <v>122</v>
      </c>
      <c r="L288" s="29"/>
      <c r="M288" s="132" t="s">
        <v>3</v>
      </c>
      <c r="N288" s="133" t="s">
        <v>39</v>
      </c>
      <c r="P288" s="134">
        <f>O288*H288</f>
        <v>0</v>
      </c>
      <c r="Q288" s="134">
        <v>0</v>
      </c>
      <c r="R288" s="134">
        <f>Q288*H288</f>
        <v>0</v>
      </c>
      <c r="S288" s="134">
        <v>0</v>
      </c>
      <c r="T288" s="135">
        <f>S288*H288</f>
        <v>0</v>
      </c>
      <c r="AR288" s="136" t="s">
        <v>123</v>
      </c>
      <c r="AT288" s="136" t="s">
        <v>118</v>
      </c>
      <c r="AU288" s="136" t="s">
        <v>78</v>
      </c>
      <c r="AY288" s="14" t="s">
        <v>115</v>
      </c>
      <c r="BE288" s="137">
        <f>IF(N288="základní",J288,0)</f>
        <v>0</v>
      </c>
      <c r="BF288" s="137">
        <f>IF(N288="snížená",J288,0)</f>
        <v>0</v>
      </c>
      <c r="BG288" s="137">
        <f>IF(N288="zákl. přenesená",J288,0)</f>
        <v>0</v>
      </c>
      <c r="BH288" s="137">
        <f>IF(N288="sníž. přenesená",J288,0)</f>
        <v>0</v>
      </c>
      <c r="BI288" s="137">
        <f>IF(N288="nulová",J288,0)</f>
        <v>0</v>
      </c>
      <c r="BJ288" s="14" t="s">
        <v>76</v>
      </c>
      <c r="BK288" s="137">
        <f>ROUND(I288*H288,2)</f>
        <v>0</v>
      </c>
      <c r="BL288" s="14" t="s">
        <v>123</v>
      </c>
      <c r="BM288" s="136" t="s">
        <v>514</v>
      </c>
    </row>
    <row r="289" spans="2:65" s="1" customFormat="1" ht="58.5" x14ac:dyDescent="0.2">
      <c r="B289" s="29"/>
      <c r="D289" s="138" t="s">
        <v>124</v>
      </c>
      <c r="F289" s="139" t="s">
        <v>510</v>
      </c>
      <c r="I289" s="140"/>
      <c r="L289" s="29"/>
      <c r="M289" s="141"/>
      <c r="T289" s="50"/>
      <c r="AT289" s="14" t="s">
        <v>124</v>
      </c>
      <c r="AU289" s="14" t="s">
        <v>78</v>
      </c>
    </row>
    <row r="290" spans="2:65" s="1" customFormat="1" ht="37.9" customHeight="1" x14ac:dyDescent="0.2">
      <c r="B290" s="124"/>
      <c r="C290" s="125" t="s">
        <v>324</v>
      </c>
      <c r="D290" s="125" t="s">
        <v>118</v>
      </c>
      <c r="E290" s="126" t="s">
        <v>515</v>
      </c>
      <c r="F290" s="127" t="s">
        <v>516</v>
      </c>
      <c r="G290" s="128" t="s">
        <v>128</v>
      </c>
      <c r="H290" s="129">
        <v>20</v>
      </c>
      <c r="I290" s="130"/>
      <c r="J290" s="131">
        <f>ROUND(I290*H290,2)</f>
        <v>0</v>
      </c>
      <c r="K290" s="127" t="s">
        <v>122</v>
      </c>
      <c r="L290" s="29"/>
      <c r="M290" s="132" t="s">
        <v>3</v>
      </c>
      <c r="N290" s="133" t="s">
        <v>39</v>
      </c>
      <c r="P290" s="134">
        <f>O290*H290</f>
        <v>0</v>
      </c>
      <c r="Q290" s="134">
        <v>0</v>
      </c>
      <c r="R290" s="134">
        <f>Q290*H290</f>
        <v>0</v>
      </c>
      <c r="S290" s="134">
        <v>0</v>
      </c>
      <c r="T290" s="135">
        <f>S290*H290</f>
        <v>0</v>
      </c>
      <c r="AR290" s="136" t="s">
        <v>123</v>
      </c>
      <c r="AT290" s="136" t="s">
        <v>118</v>
      </c>
      <c r="AU290" s="136" t="s">
        <v>78</v>
      </c>
      <c r="AY290" s="14" t="s">
        <v>115</v>
      </c>
      <c r="BE290" s="137">
        <f>IF(N290="základní",J290,0)</f>
        <v>0</v>
      </c>
      <c r="BF290" s="137">
        <f>IF(N290="snížená",J290,0)</f>
        <v>0</v>
      </c>
      <c r="BG290" s="137">
        <f>IF(N290="zákl. přenesená",J290,0)</f>
        <v>0</v>
      </c>
      <c r="BH290" s="137">
        <f>IF(N290="sníž. přenesená",J290,0)</f>
        <v>0</v>
      </c>
      <c r="BI290" s="137">
        <f>IF(N290="nulová",J290,0)</f>
        <v>0</v>
      </c>
      <c r="BJ290" s="14" t="s">
        <v>76</v>
      </c>
      <c r="BK290" s="137">
        <f>ROUND(I290*H290,2)</f>
        <v>0</v>
      </c>
      <c r="BL290" s="14" t="s">
        <v>123</v>
      </c>
      <c r="BM290" s="136" t="s">
        <v>517</v>
      </c>
    </row>
    <row r="291" spans="2:65" s="1" customFormat="1" ht="29.25" x14ac:dyDescent="0.2">
      <c r="B291" s="29"/>
      <c r="D291" s="138" t="s">
        <v>124</v>
      </c>
      <c r="F291" s="139" t="s">
        <v>518</v>
      </c>
      <c r="I291" s="140"/>
      <c r="L291" s="29"/>
      <c r="M291" s="141"/>
      <c r="T291" s="50"/>
      <c r="AT291" s="14" t="s">
        <v>124</v>
      </c>
      <c r="AU291" s="14" t="s">
        <v>78</v>
      </c>
    </row>
    <row r="292" spans="2:65" s="1" customFormat="1" ht="37.9" customHeight="1" x14ac:dyDescent="0.2">
      <c r="B292" s="124"/>
      <c r="C292" s="125" t="s">
        <v>519</v>
      </c>
      <c r="D292" s="125" t="s">
        <v>118</v>
      </c>
      <c r="E292" s="126" t="s">
        <v>520</v>
      </c>
      <c r="F292" s="127" t="s">
        <v>521</v>
      </c>
      <c r="G292" s="128" t="s">
        <v>128</v>
      </c>
      <c r="H292" s="129">
        <v>200</v>
      </c>
      <c r="I292" s="130"/>
      <c r="J292" s="131">
        <f>ROUND(I292*H292,2)</f>
        <v>0</v>
      </c>
      <c r="K292" s="127" t="s">
        <v>122</v>
      </c>
      <c r="L292" s="29"/>
      <c r="M292" s="132" t="s">
        <v>3</v>
      </c>
      <c r="N292" s="133" t="s">
        <v>39</v>
      </c>
      <c r="P292" s="134">
        <f>O292*H292</f>
        <v>0</v>
      </c>
      <c r="Q292" s="134">
        <v>0</v>
      </c>
      <c r="R292" s="134">
        <f>Q292*H292</f>
        <v>0</v>
      </c>
      <c r="S292" s="134">
        <v>0</v>
      </c>
      <c r="T292" s="135">
        <f>S292*H292</f>
        <v>0</v>
      </c>
      <c r="AR292" s="136" t="s">
        <v>123</v>
      </c>
      <c r="AT292" s="136" t="s">
        <v>118</v>
      </c>
      <c r="AU292" s="136" t="s">
        <v>78</v>
      </c>
      <c r="AY292" s="14" t="s">
        <v>115</v>
      </c>
      <c r="BE292" s="137">
        <f>IF(N292="základní",J292,0)</f>
        <v>0</v>
      </c>
      <c r="BF292" s="137">
        <f>IF(N292="snížená",J292,0)</f>
        <v>0</v>
      </c>
      <c r="BG292" s="137">
        <f>IF(N292="zákl. přenesená",J292,0)</f>
        <v>0</v>
      </c>
      <c r="BH292" s="137">
        <f>IF(N292="sníž. přenesená",J292,0)</f>
        <v>0</v>
      </c>
      <c r="BI292" s="137">
        <f>IF(N292="nulová",J292,0)</f>
        <v>0</v>
      </c>
      <c r="BJ292" s="14" t="s">
        <v>76</v>
      </c>
      <c r="BK292" s="137">
        <f>ROUND(I292*H292,2)</f>
        <v>0</v>
      </c>
      <c r="BL292" s="14" t="s">
        <v>123</v>
      </c>
      <c r="BM292" s="136" t="s">
        <v>522</v>
      </c>
    </row>
    <row r="293" spans="2:65" s="1" customFormat="1" ht="29.25" x14ac:dyDescent="0.2">
      <c r="B293" s="29"/>
      <c r="D293" s="138" t="s">
        <v>124</v>
      </c>
      <c r="F293" s="139" t="s">
        <v>523</v>
      </c>
      <c r="I293" s="140"/>
      <c r="L293" s="29"/>
      <c r="M293" s="141"/>
      <c r="T293" s="50"/>
      <c r="AT293" s="14" t="s">
        <v>124</v>
      </c>
      <c r="AU293" s="14" t="s">
        <v>78</v>
      </c>
    </row>
    <row r="294" spans="2:65" s="1" customFormat="1" ht="37.9" customHeight="1" x14ac:dyDescent="0.2">
      <c r="B294" s="124"/>
      <c r="C294" s="125" t="s">
        <v>329</v>
      </c>
      <c r="D294" s="125" t="s">
        <v>118</v>
      </c>
      <c r="E294" s="126" t="s">
        <v>524</v>
      </c>
      <c r="F294" s="127" t="s">
        <v>525</v>
      </c>
      <c r="G294" s="128" t="s">
        <v>128</v>
      </c>
      <c r="H294" s="129">
        <v>200</v>
      </c>
      <c r="I294" s="130"/>
      <c r="J294" s="131">
        <f>ROUND(I294*H294,2)</f>
        <v>0</v>
      </c>
      <c r="K294" s="127" t="s">
        <v>122</v>
      </c>
      <c r="L294" s="29"/>
      <c r="M294" s="132" t="s">
        <v>3</v>
      </c>
      <c r="N294" s="133" t="s">
        <v>39</v>
      </c>
      <c r="P294" s="134">
        <f>O294*H294</f>
        <v>0</v>
      </c>
      <c r="Q294" s="134">
        <v>0</v>
      </c>
      <c r="R294" s="134">
        <f>Q294*H294</f>
        <v>0</v>
      </c>
      <c r="S294" s="134">
        <v>0</v>
      </c>
      <c r="T294" s="135">
        <f>S294*H294</f>
        <v>0</v>
      </c>
      <c r="AR294" s="136" t="s">
        <v>123</v>
      </c>
      <c r="AT294" s="136" t="s">
        <v>118</v>
      </c>
      <c r="AU294" s="136" t="s">
        <v>78</v>
      </c>
      <c r="AY294" s="14" t="s">
        <v>115</v>
      </c>
      <c r="BE294" s="137">
        <f>IF(N294="základní",J294,0)</f>
        <v>0</v>
      </c>
      <c r="BF294" s="137">
        <f>IF(N294="snížená",J294,0)</f>
        <v>0</v>
      </c>
      <c r="BG294" s="137">
        <f>IF(N294="zákl. přenesená",J294,0)</f>
        <v>0</v>
      </c>
      <c r="BH294" s="137">
        <f>IF(N294="sníž. přenesená",J294,0)</f>
        <v>0</v>
      </c>
      <c r="BI294" s="137">
        <f>IF(N294="nulová",J294,0)</f>
        <v>0</v>
      </c>
      <c r="BJ294" s="14" t="s">
        <v>76</v>
      </c>
      <c r="BK294" s="137">
        <f>ROUND(I294*H294,2)</f>
        <v>0</v>
      </c>
      <c r="BL294" s="14" t="s">
        <v>123</v>
      </c>
      <c r="BM294" s="136" t="s">
        <v>526</v>
      </c>
    </row>
    <row r="295" spans="2:65" s="1" customFormat="1" ht="29.25" x14ac:dyDescent="0.2">
      <c r="B295" s="29"/>
      <c r="D295" s="138" t="s">
        <v>124</v>
      </c>
      <c r="F295" s="139" t="s">
        <v>523</v>
      </c>
      <c r="I295" s="140"/>
      <c r="L295" s="29"/>
      <c r="M295" s="141"/>
      <c r="T295" s="50"/>
      <c r="AT295" s="14" t="s">
        <v>124</v>
      </c>
      <c r="AU295" s="14" t="s">
        <v>78</v>
      </c>
    </row>
    <row r="296" spans="2:65" s="1" customFormat="1" ht="24.2" customHeight="1" x14ac:dyDescent="0.2">
      <c r="B296" s="124"/>
      <c r="C296" s="125" t="s">
        <v>527</v>
      </c>
      <c r="D296" s="125" t="s">
        <v>118</v>
      </c>
      <c r="E296" s="126" t="s">
        <v>528</v>
      </c>
      <c r="F296" s="127" t="s">
        <v>529</v>
      </c>
      <c r="G296" s="128" t="s">
        <v>408</v>
      </c>
      <c r="H296" s="129">
        <v>100</v>
      </c>
      <c r="I296" s="130"/>
      <c r="J296" s="131">
        <f>ROUND(I296*H296,2)</f>
        <v>0</v>
      </c>
      <c r="K296" s="127" t="s">
        <v>122</v>
      </c>
      <c r="L296" s="29"/>
      <c r="M296" s="132" t="s">
        <v>3</v>
      </c>
      <c r="N296" s="133" t="s">
        <v>39</v>
      </c>
      <c r="P296" s="134">
        <f>O296*H296</f>
        <v>0</v>
      </c>
      <c r="Q296" s="134">
        <v>0</v>
      </c>
      <c r="R296" s="134">
        <f>Q296*H296</f>
        <v>0</v>
      </c>
      <c r="S296" s="134">
        <v>0</v>
      </c>
      <c r="T296" s="135">
        <f>S296*H296</f>
        <v>0</v>
      </c>
      <c r="AR296" s="136" t="s">
        <v>123</v>
      </c>
      <c r="AT296" s="136" t="s">
        <v>118</v>
      </c>
      <c r="AU296" s="136" t="s">
        <v>78</v>
      </c>
      <c r="AY296" s="14" t="s">
        <v>115</v>
      </c>
      <c r="BE296" s="137">
        <f>IF(N296="základní",J296,0)</f>
        <v>0</v>
      </c>
      <c r="BF296" s="137">
        <f>IF(N296="snížená",J296,0)</f>
        <v>0</v>
      </c>
      <c r="BG296" s="137">
        <f>IF(N296="zákl. přenesená",J296,0)</f>
        <v>0</v>
      </c>
      <c r="BH296" s="137">
        <f>IF(N296="sníž. přenesená",J296,0)</f>
        <v>0</v>
      </c>
      <c r="BI296" s="137">
        <f>IF(N296="nulová",J296,0)</f>
        <v>0</v>
      </c>
      <c r="BJ296" s="14" t="s">
        <v>76</v>
      </c>
      <c r="BK296" s="137">
        <f>ROUND(I296*H296,2)</f>
        <v>0</v>
      </c>
      <c r="BL296" s="14" t="s">
        <v>123</v>
      </c>
      <c r="BM296" s="136" t="s">
        <v>530</v>
      </c>
    </row>
    <row r="297" spans="2:65" s="1" customFormat="1" ht="19.5" x14ac:dyDescent="0.2">
      <c r="B297" s="29"/>
      <c r="D297" s="138" t="s">
        <v>124</v>
      </c>
      <c r="F297" s="139" t="s">
        <v>531</v>
      </c>
      <c r="I297" s="140"/>
      <c r="L297" s="29"/>
      <c r="M297" s="141"/>
      <c r="T297" s="50"/>
      <c r="AT297" s="14" t="s">
        <v>124</v>
      </c>
      <c r="AU297" s="14" t="s">
        <v>78</v>
      </c>
    </row>
    <row r="298" spans="2:65" s="1" customFormat="1" ht="24.2" customHeight="1" x14ac:dyDescent="0.2">
      <c r="B298" s="124"/>
      <c r="C298" s="125" t="s">
        <v>332</v>
      </c>
      <c r="D298" s="125" t="s">
        <v>118</v>
      </c>
      <c r="E298" s="126" t="s">
        <v>532</v>
      </c>
      <c r="F298" s="127" t="s">
        <v>533</v>
      </c>
      <c r="G298" s="128" t="s">
        <v>408</v>
      </c>
      <c r="H298" s="129">
        <v>20</v>
      </c>
      <c r="I298" s="130"/>
      <c r="J298" s="131">
        <f>ROUND(I298*H298,2)</f>
        <v>0</v>
      </c>
      <c r="K298" s="127" t="s">
        <v>122</v>
      </c>
      <c r="L298" s="29"/>
      <c r="M298" s="132" t="s">
        <v>3</v>
      </c>
      <c r="N298" s="133" t="s">
        <v>39</v>
      </c>
      <c r="P298" s="134">
        <f>O298*H298</f>
        <v>0</v>
      </c>
      <c r="Q298" s="134">
        <v>0</v>
      </c>
      <c r="R298" s="134">
        <f>Q298*H298</f>
        <v>0</v>
      </c>
      <c r="S298" s="134">
        <v>0</v>
      </c>
      <c r="T298" s="135">
        <f>S298*H298</f>
        <v>0</v>
      </c>
      <c r="AR298" s="136" t="s">
        <v>123</v>
      </c>
      <c r="AT298" s="136" t="s">
        <v>118</v>
      </c>
      <c r="AU298" s="136" t="s">
        <v>78</v>
      </c>
      <c r="AY298" s="14" t="s">
        <v>115</v>
      </c>
      <c r="BE298" s="137">
        <f>IF(N298="základní",J298,0)</f>
        <v>0</v>
      </c>
      <c r="BF298" s="137">
        <f>IF(N298="snížená",J298,0)</f>
        <v>0</v>
      </c>
      <c r="BG298" s="137">
        <f>IF(N298="zákl. přenesená",J298,0)</f>
        <v>0</v>
      </c>
      <c r="BH298" s="137">
        <f>IF(N298="sníž. přenesená",J298,0)</f>
        <v>0</v>
      </c>
      <c r="BI298" s="137">
        <f>IF(N298="nulová",J298,0)</f>
        <v>0</v>
      </c>
      <c r="BJ298" s="14" t="s">
        <v>76</v>
      </c>
      <c r="BK298" s="137">
        <f>ROUND(I298*H298,2)</f>
        <v>0</v>
      </c>
      <c r="BL298" s="14" t="s">
        <v>123</v>
      </c>
      <c r="BM298" s="136" t="s">
        <v>534</v>
      </c>
    </row>
    <row r="299" spans="2:65" s="1" customFormat="1" ht="19.5" x14ac:dyDescent="0.2">
      <c r="B299" s="29"/>
      <c r="D299" s="138" t="s">
        <v>124</v>
      </c>
      <c r="F299" s="139" t="s">
        <v>535</v>
      </c>
      <c r="I299" s="140"/>
      <c r="L299" s="29"/>
      <c r="M299" s="141"/>
      <c r="T299" s="50"/>
      <c r="AT299" s="14" t="s">
        <v>124</v>
      </c>
      <c r="AU299" s="14" t="s">
        <v>78</v>
      </c>
    </row>
    <row r="300" spans="2:65" s="1" customFormat="1" ht="55.5" customHeight="1" x14ac:dyDescent="0.2">
      <c r="B300" s="124"/>
      <c r="C300" s="125" t="s">
        <v>536</v>
      </c>
      <c r="D300" s="125" t="s">
        <v>118</v>
      </c>
      <c r="E300" s="126" t="s">
        <v>537</v>
      </c>
      <c r="F300" s="127" t="s">
        <v>538</v>
      </c>
      <c r="G300" s="128" t="s">
        <v>408</v>
      </c>
      <c r="H300" s="129">
        <v>20</v>
      </c>
      <c r="I300" s="130"/>
      <c r="J300" s="131">
        <f>ROUND(I300*H300,2)</f>
        <v>0</v>
      </c>
      <c r="K300" s="127" t="s">
        <v>122</v>
      </c>
      <c r="L300" s="29"/>
      <c r="M300" s="132" t="s">
        <v>3</v>
      </c>
      <c r="N300" s="133" t="s">
        <v>39</v>
      </c>
      <c r="P300" s="134">
        <f>O300*H300</f>
        <v>0</v>
      </c>
      <c r="Q300" s="134">
        <v>0</v>
      </c>
      <c r="R300" s="134">
        <f>Q300*H300</f>
        <v>0</v>
      </c>
      <c r="S300" s="134">
        <v>0</v>
      </c>
      <c r="T300" s="135">
        <f>S300*H300</f>
        <v>0</v>
      </c>
      <c r="AR300" s="136" t="s">
        <v>123</v>
      </c>
      <c r="AT300" s="136" t="s">
        <v>118</v>
      </c>
      <c r="AU300" s="136" t="s">
        <v>78</v>
      </c>
      <c r="AY300" s="14" t="s">
        <v>115</v>
      </c>
      <c r="BE300" s="137">
        <f>IF(N300="základní",J300,0)</f>
        <v>0</v>
      </c>
      <c r="BF300" s="137">
        <f>IF(N300="snížená",J300,0)</f>
        <v>0</v>
      </c>
      <c r="BG300" s="137">
        <f>IF(N300="zákl. přenesená",J300,0)</f>
        <v>0</v>
      </c>
      <c r="BH300" s="137">
        <f>IF(N300="sníž. přenesená",J300,0)</f>
        <v>0</v>
      </c>
      <c r="BI300" s="137">
        <f>IF(N300="nulová",J300,0)</f>
        <v>0</v>
      </c>
      <c r="BJ300" s="14" t="s">
        <v>76</v>
      </c>
      <c r="BK300" s="137">
        <f>ROUND(I300*H300,2)</f>
        <v>0</v>
      </c>
      <c r="BL300" s="14" t="s">
        <v>123</v>
      </c>
      <c r="BM300" s="136" t="s">
        <v>539</v>
      </c>
    </row>
    <row r="301" spans="2:65" s="1" customFormat="1" ht="39" x14ac:dyDescent="0.2">
      <c r="B301" s="29"/>
      <c r="D301" s="138" t="s">
        <v>124</v>
      </c>
      <c r="F301" s="139" t="s">
        <v>540</v>
      </c>
      <c r="I301" s="140"/>
      <c r="L301" s="29"/>
      <c r="M301" s="141"/>
      <c r="T301" s="50"/>
      <c r="AT301" s="14" t="s">
        <v>124</v>
      </c>
      <c r="AU301" s="14" t="s">
        <v>78</v>
      </c>
    </row>
    <row r="302" spans="2:65" s="1" customFormat="1" ht="55.5" customHeight="1" x14ac:dyDescent="0.2">
      <c r="B302" s="124"/>
      <c r="C302" s="125" t="s">
        <v>336</v>
      </c>
      <c r="D302" s="125" t="s">
        <v>118</v>
      </c>
      <c r="E302" s="126" t="s">
        <v>541</v>
      </c>
      <c r="F302" s="127" t="s">
        <v>542</v>
      </c>
      <c r="G302" s="128" t="s">
        <v>408</v>
      </c>
      <c r="H302" s="129">
        <v>20</v>
      </c>
      <c r="I302" s="130"/>
      <c r="J302" s="131">
        <f>ROUND(I302*H302,2)</f>
        <v>0</v>
      </c>
      <c r="K302" s="127" t="s">
        <v>122</v>
      </c>
      <c r="L302" s="29"/>
      <c r="M302" s="132" t="s">
        <v>3</v>
      </c>
      <c r="N302" s="133" t="s">
        <v>39</v>
      </c>
      <c r="P302" s="134">
        <f>O302*H302</f>
        <v>0</v>
      </c>
      <c r="Q302" s="134">
        <v>0</v>
      </c>
      <c r="R302" s="134">
        <f>Q302*H302</f>
        <v>0</v>
      </c>
      <c r="S302" s="134">
        <v>0</v>
      </c>
      <c r="T302" s="135">
        <f>S302*H302</f>
        <v>0</v>
      </c>
      <c r="AR302" s="136" t="s">
        <v>123</v>
      </c>
      <c r="AT302" s="136" t="s">
        <v>118</v>
      </c>
      <c r="AU302" s="136" t="s">
        <v>78</v>
      </c>
      <c r="AY302" s="14" t="s">
        <v>115</v>
      </c>
      <c r="BE302" s="137">
        <f>IF(N302="základní",J302,0)</f>
        <v>0</v>
      </c>
      <c r="BF302" s="137">
        <f>IF(N302="snížená",J302,0)</f>
        <v>0</v>
      </c>
      <c r="BG302" s="137">
        <f>IF(N302="zákl. přenesená",J302,0)</f>
        <v>0</v>
      </c>
      <c r="BH302" s="137">
        <f>IF(N302="sníž. přenesená",J302,0)</f>
        <v>0</v>
      </c>
      <c r="BI302" s="137">
        <f>IF(N302="nulová",J302,0)</f>
        <v>0</v>
      </c>
      <c r="BJ302" s="14" t="s">
        <v>76</v>
      </c>
      <c r="BK302" s="137">
        <f>ROUND(I302*H302,2)</f>
        <v>0</v>
      </c>
      <c r="BL302" s="14" t="s">
        <v>123</v>
      </c>
      <c r="BM302" s="136" t="s">
        <v>543</v>
      </c>
    </row>
    <row r="303" spans="2:65" s="1" customFormat="1" ht="39" x14ac:dyDescent="0.2">
      <c r="B303" s="29"/>
      <c r="D303" s="138" t="s">
        <v>124</v>
      </c>
      <c r="F303" s="139" t="s">
        <v>540</v>
      </c>
      <c r="I303" s="140"/>
      <c r="L303" s="29"/>
      <c r="M303" s="141"/>
      <c r="T303" s="50"/>
      <c r="AT303" s="14" t="s">
        <v>124</v>
      </c>
      <c r="AU303" s="14" t="s">
        <v>78</v>
      </c>
    </row>
    <row r="304" spans="2:65" s="1" customFormat="1" ht="62.65" customHeight="1" x14ac:dyDescent="0.2">
      <c r="B304" s="124"/>
      <c r="C304" s="125" t="s">
        <v>544</v>
      </c>
      <c r="D304" s="125" t="s">
        <v>118</v>
      </c>
      <c r="E304" s="126" t="s">
        <v>545</v>
      </c>
      <c r="F304" s="127" t="s">
        <v>546</v>
      </c>
      <c r="G304" s="128" t="s">
        <v>408</v>
      </c>
      <c r="H304" s="129">
        <v>20</v>
      </c>
      <c r="I304" s="130"/>
      <c r="J304" s="131">
        <f>ROUND(I304*H304,2)</f>
        <v>0</v>
      </c>
      <c r="K304" s="127" t="s">
        <v>122</v>
      </c>
      <c r="L304" s="29"/>
      <c r="M304" s="132" t="s">
        <v>3</v>
      </c>
      <c r="N304" s="133" t="s">
        <v>39</v>
      </c>
      <c r="P304" s="134">
        <f>O304*H304</f>
        <v>0</v>
      </c>
      <c r="Q304" s="134">
        <v>0</v>
      </c>
      <c r="R304" s="134">
        <f>Q304*H304</f>
        <v>0</v>
      </c>
      <c r="S304" s="134">
        <v>0</v>
      </c>
      <c r="T304" s="135">
        <f>S304*H304</f>
        <v>0</v>
      </c>
      <c r="AR304" s="136" t="s">
        <v>123</v>
      </c>
      <c r="AT304" s="136" t="s">
        <v>118</v>
      </c>
      <c r="AU304" s="136" t="s">
        <v>78</v>
      </c>
      <c r="AY304" s="14" t="s">
        <v>115</v>
      </c>
      <c r="BE304" s="137">
        <f>IF(N304="základní",J304,0)</f>
        <v>0</v>
      </c>
      <c r="BF304" s="137">
        <f>IF(N304="snížená",J304,0)</f>
        <v>0</v>
      </c>
      <c r="BG304" s="137">
        <f>IF(N304="zákl. přenesená",J304,0)</f>
        <v>0</v>
      </c>
      <c r="BH304" s="137">
        <f>IF(N304="sníž. přenesená",J304,0)</f>
        <v>0</v>
      </c>
      <c r="BI304" s="137">
        <f>IF(N304="nulová",J304,0)</f>
        <v>0</v>
      </c>
      <c r="BJ304" s="14" t="s">
        <v>76</v>
      </c>
      <c r="BK304" s="137">
        <f>ROUND(I304*H304,2)</f>
        <v>0</v>
      </c>
      <c r="BL304" s="14" t="s">
        <v>123</v>
      </c>
      <c r="BM304" s="136" t="s">
        <v>547</v>
      </c>
    </row>
    <row r="305" spans="2:65" s="1" customFormat="1" ht="39" x14ac:dyDescent="0.2">
      <c r="B305" s="29"/>
      <c r="D305" s="138" t="s">
        <v>124</v>
      </c>
      <c r="F305" s="139" t="s">
        <v>540</v>
      </c>
      <c r="I305" s="140"/>
      <c r="L305" s="29"/>
      <c r="M305" s="141"/>
      <c r="T305" s="50"/>
      <c r="AT305" s="14" t="s">
        <v>124</v>
      </c>
      <c r="AU305" s="14" t="s">
        <v>78</v>
      </c>
    </row>
    <row r="306" spans="2:65" s="1" customFormat="1" ht="55.5" customHeight="1" x14ac:dyDescent="0.2">
      <c r="B306" s="124"/>
      <c r="C306" s="125" t="s">
        <v>339</v>
      </c>
      <c r="D306" s="125" t="s">
        <v>118</v>
      </c>
      <c r="E306" s="126" t="s">
        <v>548</v>
      </c>
      <c r="F306" s="127" t="s">
        <v>549</v>
      </c>
      <c r="G306" s="128" t="s">
        <v>408</v>
      </c>
      <c r="H306" s="129">
        <v>20</v>
      </c>
      <c r="I306" s="130"/>
      <c r="J306" s="131">
        <f>ROUND(I306*H306,2)</f>
        <v>0</v>
      </c>
      <c r="K306" s="127" t="s">
        <v>122</v>
      </c>
      <c r="L306" s="29"/>
      <c r="M306" s="132" t="s">
        <v>3</v>
      </c>
      <c r="N306" s="133" t="s">
        <v>39</v>
      </c>
      <c r="P306" s="134">
        <f>O306*H306</f>
        <v>0</v>
      </c>
      <c r="Q306" s="134">
        <v>0</v>
      </c>
      <c r="R306" s="134">
        <f>Q306*H306</f>
        <v>0</v>
      </c>
      <c r="S306" s="134">
        <v>0</v>
      </c>
      <c r="T306" s="135">
        <f>S306*H306</f>
        <v>0</v>
      </c>
      <c r="AR306" s="136" t="s">
        <v>123</v>
      </c>
      <c r="AT306" s="136" t="s">
        <v>118</v>
      </c>
      <c r="AU306" s="136" t="s">
        <v>78</v>
      </c>
      <c r="AY306" s="14" t="s">
        <v>115</v>
      </c>
      <c r="BE306" s="137">
        <f>IF(N306="základní",J306,0)</f>
        <v>0</v>
      </c>
      <c r="BF306" s="137">
        <f>IF(N306="snížená",J306,0)</f>
        <v>0</v>
      </c>
      <c r="BG306" s="137">
        <f>IF(N306="zákl. přenesená",J306,0)</f>
        <v>0</v>
      </c>
      <c r="BH306" s="137">
        <f>IF(N306="sníž. přenesená",J306,0)</f>
        <v>0</v>
      </c>
      <c r="BI306" s="137">
        <f>IF(N306="nulová",J306,0)</f>
        <v>0</v>
      </c>
      <c r="BJ306" s="14" t="s">
        <v>76</v>
      </c>
      <c r="BK306" s="137">
        <f>ROUND(I306*H306,2)</f>
        <v>0</v>
      </c>
      <c r="BL306" s="14" t="s">
        <v>123</v>
      </c>
      <c r="BM306" s="136" t="s">
        <v>550</v>
      </c>
    </row>
    <row r="307" spans="2:65" s="1" customFormat="1" ht="39" x14ac:dyDescent="0.2">
      <c r="B307" s="29"/>
      <c r="D307" s="138" t="s">
        <v>124</v>
      </c>
      <c r="F307" s="139" t="s">
        <v>540</v>
      </c>
      <c r="I307" s="140"/>
      <c r="L307" s="29"/>
      <c r="M307" s="141"/>
      <c r="T307" s="50"/>
      <c r="AT307" s="14" t="s">
        <v>124</v>
      </c>
      <c r="AU307" s="14" t="s">
        <v>78</v>
      </c>
    </row>
    <row r="308" spans="2:65" s="1" customFormat="1" ht="55.5" customHeight="1" x14ac:dyDescent="0.2">
      <c r="B308" s="124"/>
      <c r="C308" s="125" t="s">
        <v>551</v>
      </c>
      <c r="D308" s="125" t="s">
        <v>118</v>
      </c>
      <c r="E308" s="126" t="s">
        <v>552</v>
      </c>
      <c r="F308" s="127" t="s">
        <v>553</v>
      </c>
      <c r="G308" s="128" t="s">
        <v>408</v>
      </c>
      <c r="H308" s="129">
        <v>20</v>
      </c>
      <c r="I308" s="130"/>
      <c r="J308" s="131">
        <f>ROUND(I308*H308,2)</f>
        <v>0</v>
      </c>
      <c r="K308" s="127" t="s">
        <v>122</v>
      </c>
      <c r="L308" s="29"/>
      <c r="M308" s="132" t="s">
        <v>3</v>
      </c>
      <c r="N308" s="133" t="s">
        <v>39</v>
      </c>
      <c r="P308" s="134">
        <f>O308*H308</f>
        <v>0</v>
      </c>
      <c r="Q308" s="134">
        <v>0</v>
      </c>
      <c r="R308" s="134">
        <f>Q308*H308</f>
        <v>0</v>
      </c>
      <c r="S308" s="134">
        <v>0</v>
      </c>
      <c r="T308" s="135">
        <f>S308*H308</f>
        <v>0</v>
      </c>
      <c r="AR308" s="136" t="s">
        <v>123</v>
      </c>
      <c r="AT308" s="136" t="s">
        <v>118</v>
      </c>
      <c r="AU308" s="136" t="s">
        <v>78</v>
      </c>
      <c r="AY308" s="14" t="s">
        <v>115</v>
      </c>
      <c r="BE308" s="137">
        <f>IF(N308="základní",J308,0)</f>
        <v>0</v>
      </c>
      <c r="BF308" s="137">
        <f>IF(N308="snížená",J308,0)</f>
        <v>0</v>
      </c>
      <c r="BG308" s="137">
        <f>IF(N308="zákl. přenesená",J308,0)</f>
        <v>0</v>
      </c>
      <c r="BH308" s="137">
        <f>IF(N308="sníž. přenesená",J308,0)</f>
        <v>0</v>
      </c>
      <c r="BI308" s="137">
        <f>IF(N308="nulová",J308,0)</f>
        <v>0</v>
      </c>
      <c r="BJ308" s="14" t="s">
        <v>76</v>
      </c>
      <c r="BK308" s="137">
        <f>ROUND(I308*H308,2)</f>
        <v>0</v>
      </c>
      <c r="BL308" s="14" t="s">
        <v>123</v>
      </c>
      <c r="BM308" s="136" t="s">
        <v>554</v>
      </c>
    </row>
    <row r="309" spans="2:65" s="1" customFormat="1" ht="39" x14ac:dyDescent="0.2">
      <c r="B309" s="29"/>
      <c r="D309" s="138" t="s">
        <v>124</v>
      </c>
      <c r="F309" s="139" t="s">
        <v>540</v>
      </c>
      <c r="I309" s="140"/>
      <c r="L309" s="29"/>
      <c r="M309" s="141"/>
      <c r="T309" s="50"/>
      <c r="AT309" s="14" t="s">
        <v>124</v>
      </c>
      <c r="AU309" s="14" t="s">
        <v>78</v>
      </c>
    </row>
    <row r="310" spans="2:65" s="1" customFormat="1" ht="55.5" customHeight="1" x14ac:dyDescent="0.2">
      <c r="B310" s="124"/>
      <c r="C310" s="125" t="s">
        <v>344</v>
      </c>
      <c r="D310" s="125" t="s">
        <v>118</v>
      </c>
      <c r="E310" s="126" t="s">
        <v>555</v>
      </c>
      <c r="F310" s="127" t="s">
        <v>556</v>
      </c>
      <c r="G310" s="128" t="s">
        <v>408</v>
      </c>
      <c r="H310" s="129">
        <v>20</v>
      </c>
      <c r="I310" s="130"/>
      <c r="J310" s="131">
        <f>ROUND(I310*H310,2)</f>
        <v>0</v>
      </c>
      <c r="K310" s="127" t="s">
        <v>122</v>
      </c>
      <c r="L310" s="29"/>
      <c r="M310" s="132" t="s">
        <v>3</v>
      </c>
      <c r="N310" s="133" t="s">
        <v>39</v>
      </c>
      <c r="P310" s="134">
        <f>O310*H310</f>
        <v>0</v>
      </c>
      <c r="Q310" s="134">
        <v>0</v>
      </c>
      <c r="R310" s="134">
        <f>Q310*H310</f>
        <v>0</v>
      </c>
      <c r="S310" s="134">
        <v>0</v>
      </c>
      <c r="T310" s="135">
        <f>S310*H310</f>
        <v>0</v>
      </c>
      <c r="AR310" s="136" t="s">
        <v>123</v>
      </c>
      <c r="AT310" s="136" t="s">
        <v>118</v>
      </c>
      <c r="AU310" s="136" t="s">
        <v>78</v>
      </c>
      <c r="AY310" s="14" t="s">
        <v>115</v>
      </c>
      <c r="BE310" s="137">
        <f>IF(N310="základní",J310,0)</f>
        <v>0</v>
      </c>
      <c r="BF310" s="137">
        <f>IF(N310="snížená",J310,0)</f>
        <v>0</v>
      </c>
      <c r="BG310" s="137">
        <f>IF(N310="zákl. přenesená",J310,0)</f>
        <v>0</v>
      </c>
      <c r="BH310" s="137">
        <f>IF(N310="sníž. přenesená",J310,0)</f>
        <v>0</v>
      </c>
      <c r="BI310" s="137">
        <f>IF(N310="nulová",J310,0)</f>
        <v>0</v>
      </c>
      <c r="BJ310" s="14" t="s">
        <v>76</v>
      </c>
      <c r="BK310" s="137">
        <f>ROUND(I310*H310,2)</f>
        <v>0</v>
      </c>
      <c r="BL310" s="14" t="s">
        <v>123</v>
      </c>
      <c r="BM310" s="136" t="s">
        <v>557</v>
      </c>
    </row>
    <row r="311" spans="2:65" s="1" customFormat="1" ht="39" x14ac:dyDescent="0.2">
      <c r="B311" s="29"/>
      <c r="D311" s="138" t="s">
        <v>124</v>
      </c>
      <c r="F311" s="139" t="s">
        <v>540</v>
      </c>
      <c r="I311" s="140"/>
      <c r="L311" s="29"/>
      <c r="M311" s="141"/>
      <c r="T311" s="50"/>
      <c r="AT311" s="14" t="s">
        <v>124</v>
      </c>
      <c r="AU311" s="14" t="s">
        <v>78</v>
      </c>
    </row>
    <row r="312" spans="2:65" s="1" customFormat="1" ht="55.5" customHeight="1" x14ac:dyDescent="0.2">
      <c r="B312" s="124"/>
      <c r="C312" s="125" t="s">
        <v>558</v>
      </c>
      <c r="D312" s="125" t="s">
        <v>118</v>
      </c>
      <c r="E312" s="126" t="s">
        <v>559</v>
      </c>
      <c r="F312" s="127" t="s">
        <v>560</v>
      </c>
      <c r="G312" s="128" t="s">
        <v>408</v>
      </c>
      <c r="H312" s="129">
        <v>20</v>
      </c>
      <c r="I312" s="130"/>
      <c r="J312" s="131">
        <f>ROUND(I312*H312,2)</f>
        <v>0</v>
      </c>
      <c r="K312" s="127" t="s">
        <v>122</v>
      </c>
      <c r="L312" s="29"/>
      <c r="M312" s="132" t="s">
        <v>3</v>
      </c>
      <c r="N312" s="133" t="s">
        <v>39</v>
      </c>
      <c r="P312" s="134">
        <f>O312*H312</f>
        <v>0</v>
      </c>
      <c r="Q312" s="134">
        <v>0</v>
      </c>
      <c r="R312" s="134">
        <f>Q312*H312</f>
        <v>0</v>
      </c>
      <c r="S312" s="134">
        <v>0</v>
      </c>
      <c r="T312" s="135">
        <f>S312*H312</f>
        <v>0</v>
      </c>
      <c r="AR312" s="136" t="s">
        <v>123</v>
      </c>
      <c r="AT312" s="136" t="s">
        <v>118</v>
      </c>
      <c r="AU312" s="136" t="s">
        <v>78</v>
      </c>
      <c r="AY312" s="14" t="s">
        <v>115</v>
      </c>
      <c r="BE312" s="137">
        <f>IF(N312="základní",J312,0)</f>
        <v>0</v>
      </c>
      <c r="BF312" s="137">
        <f>IF(N312="snížená",J312,0)</f>
        <v>0</v>
      </c>
      <c r="BG312" s="137">
        <f>IF(N312="zákl. přenesená",J312,0)</f>
        <v>0</v>
      </c>
      <c r="BH312" s="137">
        <f>IF(N312="sníž. přenesená",J312,0)</f>
        <v>0</v>
      </c>
      <c r="BI312" s="137">
        <f>IF(N312="nulová",J312,0)</f>
        <v>0</v>
      </c>
      <c r="BJ312" s="14" t="s">
        <v>76</v>
      </c>
      <c r="BK312" s="137">
        <f>ROUND(I312*H312,2)</f>
        <v>0</v>
      </c>
      <c r="BL312" s="14" t="s">
        <v>123</v>
      </c>
      <c r="BM312" s="136" t="s">
        <v>561</v>
      </c>
    </row>
    <row r="313" spans="2:65" s="1" customFormat="1" ht="39" x14ac:dyDescent="0.2">
      <c r="B313" s="29"/>
      <c r="D313" s="138" t="s">
        <v>124</v>
      </c>
      <c r="F313" s="139" t="s">
        <v>540</v>
      </c>
      <c r="I313" s="140"/>
      <c r="L313" s="29"/>
      <c r="M313" s="141"/>
      <c r="T313" s="50"/>
      <c r="AT313" s="14" t="s">
        <v>124</v>
      </c>
      <c r="AU313" s="14" t="s">
        <v>78</v>
      </c>
    </row>
    <row r="314" spans="2:65" s="1" customFormat="1" ht="55.5" customHeight="1" x14ac:dyDescent="0.2">
      <c r="B314" s="124"/>
      <c r="C314" s="125" t="s">
        <v>347</v>
      </c>
      <c r="D314" s="125" t="s">
        <v>118</v>
      </c>
      <c r="E314" s="126" t="s">
        <v>562</v>
      </c>
      <c r="F314" s="127" t="s">
        <v>563</v>
      </c>
      <c r="G314" s="128" t="s">
        <v>408</v>
      </c>
      <c r="H314" s="129">
        <v>20</v>
      </c>
      <c r="I314" s="130"/>
      <c r="J314" s="131">
        <f>ROUND(I314*H314,2)</f>
        <v>0</v>
      </c>
      <c r="K314" s="127" t="s">
        <v>122</v>
      </c>
      <c r="L314" s="29"/>
      <c r="M314" s="132" t="s">
        <v>3</v>
      </c>
      <c r="N314" s="133" t="s">
        <v>39</v>
      </c>
      <c r="P314" s="134">
        <f>O314*H314</f>
        <v>0</v>
      </c>
      <c r="Q314" s="134">
        <v>0</v>
      </c>
      <c r="R314" s="134">
        <f>Q314*H314</f>
        <v>0</v>
      </c>
      <c r="S314" s="134">
        <v>0</v>
      </c>
      <c r="T314" s="135">
        <f>S314*H314</f>
        <v>0</v>
      </c>
      <c r="AR314" s="136" t="s">
        <v>123</v>
      </c>
      <c r="AT314" s="136" t="s">
        <v>118</v>
      </c>
      <c r="AU314" s="136" t="s">
        <v>78</v>
      </c>
      <c r="AY314" s="14" t="s">
        <v>115</v>
      </c>
      <c r="BE314" s="137">
        <f>IF(N314="základní",J314,0)</f>
        <v>0</v>
      </c>
      <c r="BF314" s="137">
        <f>IF(N314="snížená",J314,0)</f>
        <v>0</v>
      </c>
      <c r="BG314" s="137">
        <f>IF(N314="zákl. přenesená",J314,0)</f>
        <v>0</v>
      </c>
      <c r="BH314" s="137">
        <f>IF(N314="sníž. přenesená",J314,0)</f>
        <v>0</v>
      </c>
      <c r="BI314" s="137">
        <f>IF(N314="nulová",J314,0)</f>
        <v>0</v>
      </c>
      <c r="BJ314" s="14" t="s">
        <v>76</v>
      </c>
      <c r="BK314" s="137">
        <f>ROUND(I314*H314,2)</f>
        <v>0</v>
      </c>
      <c r="BL314" s="14" t="s">
        <v>123</v>
      </c>
      <c r="BM314" s="136" t="s">
        <v>564</v>
      </c>
    </row>
    <row r="315" spans="2:65" s="1" customFormat="1" ht="39" x14ac:dyDescent="0.2">
      <c r="B315" s="29"/>
      <c r="D315" s="138" t="s">
        <v>124</v>
      </c>
      <c r="F315" s="139" t="s">
        <v>540</v>
      </c>
      <c r="I315" s="140"/>
      <c r="L315" s="29"/>
      <c r="M315" s="141"/>
      <c r="T315" s="50"/>
      <c r="AT315" s="14" t="s">
        <v>124</v>
      </c>
      <c r="AU315" s="14" t="s">
        <v>78</v>
      </c>
    </row>
    <row r="316" spans="2:65" s="1" customFormat="1" ht="55.5" customHeight="1" x14ac:dyDescent="0.2">
      <c r="B316" s="124"/>
      <c r="C316" s="125" t="s">
        <v>565</v>
      </c>
      <c r="D316" s="125" t="s">
        <v>118</v>
      </c>
      <c r="E316" s="126" t="s">
        <v>566</v>
      </c>
      <c r="F316" s="127" t="s">
        <v>567</v>
      </c>
      <c r="G316" s="128" t="s">
        <v>408</v>
      </c>
      <c r="H316" s="129">
        <v>20</v>
      </c>
      <c r="I316" s="130"/>
      <c r="J316" s="131">
        <f>ROUND(I316*H316,2)</f>
        <v>0</v>
      </c>
      <c r="K316" s="127" t="s">
        <v>122</v>
      </c>
      <c r="L316" s="29"/>
      <c r="M316" s="132" t="s">
        <v>3</v>
      </c>
      <c r="N316" s="133" t="s">
        <v>39</v>
      </c>
      <c r="P316" s="134">
        <f>O316*H316</f>
        <v>0</v>
      </c>
      <c r="Q316" s="134">
        <v>0</v>
      </c>
      <c r="R316" s="134">
        <f>Q316*H316</f>
        <v>0</v>
      </c>
      <c r="S316" s="134">
        <v>0</v>
      </c>
      <c r="T316" s="135">
        <f>S316*H316</f>
        <v>0</v>
      </c>
      <c r="AR316" s="136" t="s">
        <v>123</v>
      </c>
      <c r="AT316" s="136" t="s">
        <v>118</v>
      </c>
      <c r="AU316" s="136" t="s">
        <v>78</v>
      </c>
      <c r="AY316" s="14" t="s">
        <v>115</v>
      </c>
      <c r="BE316" s="137">
        <f>IF(N316="základní",J316,0)</f>
        <v>0</v>
      </c>
      <c r="BF316" s="137">
        <f>IF(N316="snížená",J316,0)</f>
        <v>0</v>
      </c>
      <c r="BG316" s="137">
        <f>IF(N316="zákl. přenesená",J316,0)</f>
        <v>0</v>
      </c>
      <c r="BH316" s="137">
        <f>IF(N316="sníž. přenesená",J316,0)</f>
        <v>0</v>
      </c>
      <c r="BI316" s="137">
        <f>IF(N316="nulová",J316,0)</f>
        <v>0</v>
      </c>
      <c r="BJ316" s="14" t="s">
        <v>76</v>
      </c>
      <c r="BK316" s="137">
        <f>ROUND(I316*H316,2)</f>
        <v>0</v>
      </c>
      <c r="BL316" s="14" t="s">
        <v>123</v>
      </c>
      <c r="BM316" s="136" t="s">
        <v>568</v>
      </c>
    </row>
    <row r="317" spans="2:65" s="1" customFormat="1" ht="39" x14ac:dyDescent="0.2">
      <c r="B317" s="29"/>
      <c r="D317" s="138" t="s">
        <v>124</v>
      </c>
      <c r="F317" s="139" t="s">
        <v>540</v>
      </c>
      <c r="I317" s="140"/>
      <c r="L317" s="29"/>
      <c r="M317" s="141"/>
      <c r="T317" s="50"/>
      <c r="AT317" s="14" t="s">
        <v>124</v>
      </c>
      <c r="AU317" s="14" t="s">
        <v>78</v>
      </c>
    </row>
    <row r="318" spans="2:65" s="1" customFormat="1" ht="55.5" customHeight="1" x14ac:dyDescent="0.2">
      <c r="B318" s="124"/>
      <c r="C318" s="125" t="s">
        <v>351</v>
      </c>
      <c r="D318" s="125" t="s">
        <v>118</v>
      </c>
      <c r="E318" s="126" t="s">
        <v>569</v>
      </c>
      <c r="F318" s="127" t="s">
        <v>570</v>
      </c>
      <c r="G318" s="128" t="s">
        <v>408</v>
      </c>
      <c r="H318" s="129">
        <v>20</v>
      </c>
      <c r="I318" s="130"/>
      <c r="J318" s="131">
        <f>ROUND(I318*H318,2)</f>
        <v>0</v>
      </c>
      <c r="K318" s="127" t="s">
        <v>122</v>
      </c>
      <c r="L318" s="29"/>
      <c r="M318" s="132" t="s">
        <v>3</v>
      </c>
      <c r="N318" s="133" t="s">
        <v>39</v>
      </c>
      <c r="P318" s="134">
        <f>O318*H318</f>
        <v>0</v>
      </c>
      <c r="Q318" s="134">
        <v>0</v>
      </c>
      <c r="R318" s="134">
        <f>Q318*H318</f>
        <v>0</v>
      </c>
      <c r="S318" s="134">
        <v>0</v>
      </c>
      <c r="T318" s="135">
        <f>S318*H318</f>
        <v>0</v>
      </c>
      <c r="AR318" s="136" t="s">
        <v>123</v>
      </c>
      <c r="AT318" s="136" t="s">
        <v>118</v>
      </c>
      <c r="AU318" s="136" t="s">
        <v>78</v>
      </c>
      <c r="AY318" s="14" t="s">
        <v>115</v>
      </c>
      <c r="BE318" s="137">
        <f>IF(N318="základní",J318,0)</f>
        <v>0</v>
      </c>
      <c r="BF318" s="137">
        <f>IF(N318="snížená",J318,0)</f>
        <v>0</v>
      </c>
      <c r="BG318" s="137">
        <f>IF(N318="zákl. přenesená",J318,0)</f>
        <v>0</v>
      </c>
      <c r="BH318" s="137">
        <f>IF(N318="sníž. přenesená",J318,0)</f>
        <v>0</v>
      </c>
      <c r="BI318" s="137">
        <f>IF(N318="nulová",J318,0)</f>
        <v>0</v>
      </c>
      <c r="BJ318" s="14" t="s">
        <v>76</v>
      </c>
      <c r="BK318" s="137">
        <f>ROUND(I318*H318,2)</f>
        <v>0</v>
      </c>
      <c r="BL318" s="14" t="s">
        <v>123</v>
      </c>
      <c r="BM318" s="136" t="s">
        <v>571</v>
      </c>
    </row>
    <row r="319" spans="2:65" s="1" customFormat="1" ht="39" x14ac:dyDescent="0.2">
      <c r="B319" s="29"/>
      <c r="D319" s="138" t="s">
        <v>124</v>
      </c>
      <c r="F319" s="139" t="s">
        <v>540</v>
      </c>
      <c r="I319" s="140"/>
      <c r="L319" s="29"/>
      <c r="M319" s="141"/>
      <c r="T319" s="50"/>
      <c r="AT319" s="14" t="s">
        <v>124</v>
      </c>
      <c r="AU319" s="14" t="s">
        <v>78</v>
      </c>
    </row>
    <row r="320" spans="2:65" s="1" customFormat="1" ht="62.65" customHeight="1" x14ac:dyDescent="0.2">
      <c r="B320" s="124"/>
      <c r="C320" s="125" t="s">
        <v>572</v>
      </c>
      <c r="D320" s="125" t="s">
        <v>118</v>
      </c>
      <c r="E320" s="126" t="s">
        <v>573</v>
      </c>
      <c r="F320" s="127" t="s">
        <v>574</v>
      </c>
      <c r="G320" s="128" t="s">
        <v>408</v>
      </c>
      <c r="H320" s="129">
        <v>20</v>
      </c>
      <c r="I320" s="130"/>
      <c r="J320" s="131">
        <f>ROUND(I320*H320,2)</f>
        <v>0</v>
      </c>
      <c r="K320" s="127" t="s">
        <v>122</v>
      </c>
      <c r="L320" s="29"/>
      <c r="M320" s="132" t="s">
        <v>3</v>
      </c>
      <c r="N320" s="133" t="s">
        <v>39</v>
      </c>
      <c r="P320" s="134">
        <f>O320*H320</f>
        <v>0</v>
      </c>
      <c r="Q320" s="134">
        <v>0</v>
      </c>
      <c r="R320" s="134">
        <f>Q320*H320</f>
        <v>0</v>
      </c>
      <c r="S320" s="134">
        <v>0</v>
      </c>
      <c r="T320" s="135">
        <f>S320*H320</f>
        <v>0</v>
      </c>
      <c r="AR320" s="136" t="s">
        <v>123</v>
      </c>
      <c r="AT320" s="136" t="s">
        <v>118</v>
      </c>
      <c r="AU320" s="136" t="s">
        <v>78</v>
      </c>
      <c r="AY320" s="14" t="s">
        <v>115</v>
      </c>
      <c r="BE320" s="137">
        <f>IF(N320="základní",J320,0)</f>
        <v>0</v>
      </c>
      <c r="BF320" s="137">
        <f>IF(N320="snížená",J320,0)</f>
        <v>0</v>
      </c>
      <c r="BG320" s="137">
        <f>IF(N320="zákl. přenesená",J320,0)</f>
        <v>0</v>
      </c>
      <c r="BH320" s="137">
        <f>IF(N320="sníž. přenesená",J320,0)</f>
        <v>0</v>
      </c>
      <c r="BI320" s="137">
        <f>IF(N320="nulová",J320,0)</f>
        <v>0</v>
      </c>
      <c r="BJ320" s="14" t="s">
        <v>76</v>
      </c>
      <c r="BK320" s="137">
        <f>ROUND(I320*H320,2)</f>
        <v>0</v>
      </c>
      <c r="BL320" s="14" t="s">
        <v>123</v>
      </c>
      <c r="BM320" s="136" t="s">
        <v>575</v>
      </c>
    </row>
    <row r="321" spans="2:65" s="1" customFormat="1" ht="39" x14ac:dyDescent="0.2">
      <c r="B321" s="29"/>
      <c r="D321" s="138" t="s">
        <v>124</v>
      </c>
      <c r="F321" s="139" t="s">
        <v>540</v>
      </c>
      <c r="I321" s="140"/>
      <c r="L321" s="29"/>
      <c r="M321" s="141"/>
      <c r="T321" s="50"/>
      <c r="AT321" s="14" t="s">
        <v>124</v>
      </c>
      <c r="AU321" s="14" t="s">
        <v>78</v>
      </c>
    </row>
    <row r="322" spans="2:65" s="1" customFormat="1" ht="55.5" customHeight="1" x14ac:dyDescent="0.2">
      <c r="B322" s="124"/>
      <c r="C322" s="125" t="s">
        <v>354</v>
      </c>
      <c r="D322" s="125" t="s">
        <v>118</v>
      </c>
      <c r="E322" s="126" t="s">
        <v>576</v>
      </c>
      <c r="F322" s="127" t="s">
        <v>577</v>
      </c>
      <c r="G322" s="128" t="s">
        <v>408</v>
      </c>
      <c r="H322" s="129">
        <v>20</v>
      </c>
      <c r="I322" s="130"/>
      <c r="J322" s="131">
        <f>ROUND(I322*H322,2)</f>
        <v>0</v>
      </c>
      <c r="K322" s="127" t="s">
        <v>122</v>
      </c>
      <c r="L322" s="29"/>
      <c r="M322" s="132" t="s">
        <v>3</v>
      </c>
      <c r="N322" s="133" t="s">
        <v>39</v>
      </c>
      <c r="P322" s="134">
        <f>O322*H322</f>
        <v>0</v>
      </c>
      <c r="Q322" s="134">
        <v>0</v>
      </c>
      <c r="R322" s="134">
        <f>Q322*H322</f>
        <v>0</v>
      </c>
      <c r="S322" s="134">
        <v>0</v>
      </c>
      <c r="T322" s="135">
        <f>S322*H322</f>
        <v>0</v>
      </c>
      <c r="AR322" s="136" t="s">
        <v>123</v>
      </c>
      <c r="AT322" s="136" t="s">
        <v>118</v>
      </c>
      <c r="AU322" s="136" t="s">
        <v>78</v>
      </c>
      <c r="AY322" s="14" t="s">
        <v>115</v>
      </c>
      <c r="BE322" s="137">
        <f>IF(N322="základní",J322,0)</f>
        <v>0</v>
      </c>
      <c r="BF322" s="137">
        <f>IF(N322="snížená",J322,0)</f>
        <v>0</v>
      </c>
      <c r="BG322" s="137">
        <f>IF(N322="zákl. přenesená",J322,0)</f>
        <v>0</v>
      </c>
      <c r="BH322" s="137">
        <f>IF(N322="sníž. přenesená",J322,0)</f>
        <v>0</v>
      </c>
      <c r="BI322" s="137">
        <f>IF(N322="nulová",J322,0)</f>
        <v>0</v>
      </c>
      <c r="BJ322" s="14" t="s">
        <v>76</v>
      </c>
      <c r="BK322" s="137">
        <f>ROUND(I322*H322,2)</f>
        <v>0</v>
      </c>
      <c r="BL322" s="14" t="s">
        <v>123</v>
      </c>
      <c r="BM322" s="136" t="s">
        <v>578</v>
      </c>
    </row>
    <row r="323" spans="2:65" s="1" customFormat="1" ht="39" x14ac:dyDescent="0.2">
      <c r="B323" s="29"/>
      <c r="D323" s="138" t="s">
        <v>124</v>
      </c>
      <c r="F323" s="139" t="s">
        <v>540</v>
      </c>
      <c r="I323" s="140"/>
      <c r="L323" s="29"/>
      <c r="M323" s="141"/>
      <c r="T323" s="50"/>
      <c r="AT323" s="14" t="s">
        <v>124</v>
      </c>
      <c r="AU323" s="14" t="s">
        <v>78</v>
      </c>
    </row>
    <row r="324" spans="2:65" s="1" customFormat="1" ht="62.65" customHeight="1" x14ac:dyDescent="0.2">
      <c r="B324" s="124"/>
      <c r="C324" s="125" t="s">
        <v>579</v>
      </c>
      <c r="D324" s="125" t="s">
        <v>118</v>
      </c>
      <c r="E324" s="126" t="s">
        <v>580</v>
      </c>
      <c r="F324" s="127" t="s">
        <v>581</v>
      </c>
      <c r="G324" s="128" t="s">
        <v>408</v>
      </c>
      <c r="H324" s="129">
        <v>20</v>
      </c>
      <c r="I324" s="130"/>
      <c r="J324" s="131">
        <f>ROUND(I324*H324,2)</f>
        <v>0</v>
      </c>
      <c r="K324" s="127" t="s">
        <v>122</v>
      </c>
      <c r="L324" s="29"/>
      <c r="M324" s="132" t="s">
        <v>3</v>
      </c>
      <c r="N324" s="133" t="s">
        <v>39</v>
      </c>
      <c r="P324" s="134">
        <f>O324*H324</f>
        <v>0</v>
      </c>
      <c r="Q324" s="134">
        <v>0</v>
      </c>
      <c r="R324" s="134">
        <f>Q324*H324</f>
        <v>0</v>
      </c>
      <c r="S324" s="134">
        <v>0</v>
      </c>
      <c r="T324" s="135">
        <f>S324*H324</f>
        <v>0</v>
      </c>
      <c r="AR324" s="136" t="s">
        <v>123</v>
      </c>
      <c r="AT324" s="136" t="s">
        <v>118</v>
      </c>
      <c r="AU324" s="136" t="s">
        <v>78</v>
      </c>
      <c r="AY324" s="14" t="s">
        <v>115</v>
      </c>
      <c r="BE324" s="137">
        <f>IF(N324="základní",J324,0)</f>
        <v>0</v>
      </c>
      <c r="BF324" s="137">
        <f>IF(N324="snížená",J324,0)</f>
        <v>0</v>
      </c>
      <c r="BG324" s="137">
        <f>IF(N324="zákl. přenesená",J324,0)</f>
        <v>0</v>
      </c>
      <c r="BH324" s="137">
        <f>IF(N324="sníž. přenesená",J324,0)</f>
        <v>0</v>
      </c>
      <c r="BI324" s="137">
        <f>IF(N324="nulová",J324,0)</f>
        <v>0</v>
      </c>
      <c r="BJ324" s="14" t="s">
        <v>76</v>
      </c>
      <c r="BK324" s="137">
        <f>ROUND(I324*H324,2)</f>
        <v>0</v>
      </c>
      <c r="BL324" s="14" t="s">
        <v>123</v>
      </c>
      <c r="BM324" s="136" t="s">
        <v>582</v>
      </c>
    </row>
    <row r="325" spans="2:65" s="1" customFormat="1" ht="39" x14ac:dyDescent="0.2">
      <c r="B325" s="29"/>
      <c r="D325" s="138" t="s">
        <v>124</v>
      </c>
      <c r="F325" s="139" t="s">
        <v>540</v>
      </c>
      <c r="I325" s="140"/>
      <c r="L325" s="29"/>
      <c r="M325" s="141"/>
      <c r="T325" s="50"/>
      <c r="AT325" s="14" t="s">
        <v>124</v>
      </c>
      <c r="AU325" s="14" t="s">
        <v>78</v>
      </c>
    </row>
    <row r="326" spans="2:65" s="1" customFormat="1" ht="33" customHeight="1" x14ac:dyDescent="0.2">
      <c r="B326" s="124"/>
      <c r="C326" s="125" t="s">
        <v>359</v>
      </c>
      <c r="D326" s="125" t="s">
        <v>118</v>
      </c>
      <c r="E326" s="126" t="s">
        <v>583</v>
      </c>
      <c r="F326" s="127" t="s">
        <v>584</v>
      </c>
      <c r="G326" s="128" t="s">
        <v>408</v>
      </c>
      <c r="H326" s="129">
        <v>20</v>
      </c>
      <c r="I326" s="130"/>
      <c r="J326" s="131">
        <f>ROUND(I326*H326,2)</f>
        <v>0</v>
      </c>
      <c r="K326" s="127" t="s">
        <v>122</v>
      </c>
      <c r="L326" s="29"/>
      <c r="M326" s="132" t="s">
        <v>3</v>
      </c>
      <c r="N326" s="133" t="s">
        <v>39</v>
      </c>
      <c r="P326" s="134">
        <f>O326*H326</f>
        <v>0</v>
      </c>
      <c r="Q326" s="134">
        <v>0</v>
      </c>
      <c r="R326" s="134">
        <f>Q326*H326</f>
        <v>0</v>
      </c>
      <c r="S326" s="134">
        <v>0</v>
      </c>
      <c r="T326" s="135">
        <f>S326*H326</f>
        <v>0</v>
      </c>
      <c r="AR326" s="136" t="s">
        <v>123</v>
      </c>
      <c r="AT326" s="136" t="s">
        <v>118</v>
      </c>
      <c r="AU326" s="136" t="s">
        <v>78</v>
      </c>
      <c r="AY326" s="14" t="s">
        <v>115</v>
      </c>
      <c r="BE326" s="137">
        <f>IF(N326="základní",J326,0)</f>
        <v>0</v>
      </c>
      <c r="BF326" s="137">
        <f>IF(N326="snížená",J326,0)</f>
        <v>0</v>
      </c>
      <c r="BG326" s="137">
        <f>IF(N326="zákl. přenesená",J326,0)</f>
        <v>0</v>
      </c>
      <c r="BH326" s="137">
        <f>IF(N326="sníž. přenesená",J326,0)</f>
        <v>0</v>
      </c>
      <c r="BI326" s="137">
        <f>IF(N326="nulová",J326,0)</f>
        <v>0</v>
      </c>
      <c r="BJ326" s="14" t="s">
        <v>76</v>
      </c>
      <c r="BK326" s="137">
        <f>ROUND(I326*H326,2)</f>
        <v>0</v>
      </c>
      <c r="BL326" s="14" t="s">
        <v>123</v>
      </c>
      <c r="BM326" s="136" t="s">
        <v>585</v>
      </c>
    </row>
    <row r="327" spans="2:65" s="1" customFormat="1" ht="29.25" x14ac:dyDescent="0.2">
      <c r="B327" s="29"/>
      <c r="D327" s="138" t="s">
        <v>124</v>
      </c>
      <c r="F327" s="139" t="s">
        <v>586</v>
      </c>
      <c r="I327" s="140"/>
      <c r="L327" s="29"/>
      <c r="M327" s="141"/>
      <c r="T327" s="50"/>
      <c r="AT327" s="14" t="s">
        <v>124</v>
      </c>
      <c r="AU327" s="14" t="s">
        <v>78</v>
      </c>
    </row>
    <row r="328" spans="2:65" s="1" customFormat="1" ht="33" customHeight="1" x14ac:dyDescent="0.2">
      <c r="B328" s="124"/>
      <c r="C328" s="125" t="s">
        <v>587</v>
      </c>
      <c r="D328" s="125" t="s">
        <v>118</v>
      </c>
      <c r="E328" s="126" t="s">
        <v>588</v>
      </c>
      <c r="F328" s="127" t="s">
        <v>589</v>
      </c>
      <c r="G328" s="128" t="s">
        <v>408</v>
      </c>
      <c r="H328" s="129">
        <v>20</v>
      </c>
      <c r="I328" s="130"/>
      <c r="J328" s="131">
        <f>ROUND(I328*H328,2)</f>
        <v>0</v>
      </c>
      <c r="K328" s="127" t="s">
        <v>122</v>
      </c>
      <c r="L328" s="29"/>
      <c r="M328" s="132" t="s">
        <v>3</v>
      </c>
      <c r="N328" s="133" t="s">
        <v>39</v>
      </c>
      <c r="P328" s="134">
        <f>O328*H328</f>
        <v>0</v>
      </c>
      <c r="Q328" s="134">
        <v>0</v>
      </c>
      <c r="R328" s="134">
        <f>Q328*H328</f>
        <v>0</v>
      </c>
      <c r="S328" s="134">
        <v>0</v>
      </c>
      <c r="T328" s="135">
        <f>S328*H328</f>
        <v>0</v>
      </c>
      <c r="AR328" s="136" t="s">
        <v>123</v>
      </c>
      <c r="AT328" s="136" t="s">
        <v>118</v>
      </c>
      <c r="AU328" s="136" t="s">
        <v>78</v>
      </c>
      <c r="AY328" s="14" t="s">
        <v>115</v>
      </c>
      <c r="BE328" s="137">
        <f>IF(N328="základní",J328,0)</f>
        <v>0</v>
      </c>
      <c r="BF328" s="137">
        <f>IF(N328="snížená",J328,0)</f>
        <v>0</v>
      </c>
      <c r="BG328" s="137">
        <f>IF(N328="zákl. přenesená",J328,0)</f>
        <v>0</v>
      </c>
      <c r="BH328" s="137">
        <f>IF(N328="sníž. přenesená",J328,0)</f>
        <v>0</v>
      </c>
      <c r="BI328" s="137">
        <f>IF(N328="nulová",J328,0)</f>
        <v>0</v>
      </c>
      <c r="BJ328" s="14" t="s">
        <v>76</v>
      </c>
      <c r="BK328" s="137">
        <f>ROUND(I328*H328,2)</f>
        <v>0</v>
      </c>
      <c r="BL328" s="14" t="s">
        <v>123</v>
      </c>
      <c r="BM328" s="136" t="s">
        <v>590</v>
      </c>
    </row>
    <row r="329" spans="2:65" s="1" customFormat="1" ht="29.25" x14ac:dyDescent="0.2">
      <c r="B329" s="29"/>
      <c r="D329" s="138" t="s">
        <v>124</v>
      </c>
      <c r="F329" s="139" t="s">
        <v>586</v>
      </c>
      <c r="I329" s="140"/>
      <c r="L329" s="29"/>
      <c r="M329" s="141"/>
      <c r="T329" s="50"/>
      <c r="AT329" s="14" t="s">
        <v>124</v>
      </c>
      <c r="AU329" s="14" t="s">
        <v>78</v>
      </c>
    </row>
    <row r="330" spans="2:65" s="1" customFormat="1" ht="62.65" customHeight="1" x14ac:dyDescent="0.2">
      <c r="B330" s="124"/>
      <c r="C330" s="125" t="s">
        <v>362</v>
      </c>
      <c r="D330" s="125" t="s">
        <v>118</v>
      </c>
      <c r="E330" s="126" t="s">
        <v>591</v>
      </c>
      <c r="F330" s="127" t="s">
        <v>592</v>
      </c>
      <c r="G330" s="128" t="s">
        <v>593</v>
      </c>
      <c r="H330" s="129">
        <v>200</v>
      </c>
      <c r="I330" s="130"/>
      <c r="J330" s="131">
        <f>ROUND(I330*H330,2)</f>
        <v>0</v>
      </c>
      <c r="K330" s="127" t="s">
        <v>122</v>
      </c>
      <c r="L330" s="29"/>
      <c r="M330" s="132" t="s">
        <v>3</v>
      </c>
      <c r="N330" s="133" t="s">
        <v>39</v>
      </c>
      <c r="P330" s="134">
        <f>O330*H330</f>
        <v>0</v>
      </c>
      <c r="Q330" s="134">
        <v>0</v>
      </c>
      <c r="R330" s="134">
        <f>Q330*H330</f>
        <v>0</v>
      </c>
      <c r="S330" s="134">
        <v>0</v>
      </c>
      <c r="T330" s="135">
        <f>S330*H330</f>
        <v>0</v>
      </c>
      <c r="AR330" s="136" t="s">
        <v>123</v>
      </c>
      <c r="AT330" s="136" t="s">
        <v>118</v>
      </c>
      <c r="AU330" s="136" t="s">
        <v>78</v>
      </c>
      <c r="AY330" s="14" t="s">
        <v>115</v>
      </c>
      <c r="BE330" s="137">
        <f>IF(N330="základní",J330,0)</f>
        <v>0</v>
      </c>
      <c r="BF330" s="137">
        <f>IF(N330="snížená",J330,0)</f>
        <v>0</v>
      </c>
      <c r="BG330" s="137">
        <f>IF(N330="zákl. přenesená",J330,0)</f>
        <v>0</v>
      </c>
      <c r="BH330" s="137">
        <f>IF(N330="sníž. přenesená",J330,0)</f>
        <v>0</v>
      </c>
      <c r="BI330" s="137">
        <f>IF(N330="nulová",J330,0)</f>
        <v>0</v>
      </c>
      <c r="BJ330" s="14" t="s">
        <v>76</v>
      </c>
      <c r="BK330" s="137">
        <f>ROUND(I330*H330,2)</f>
        <v>0</v>
      </c>
      <c r="BL330" s="14" t="s">
        <v>123</v>
      </c>
      <c r="BM330" s="136" t="s">
        <v>594</v>
      </c>
    </row>
    <row r="331" spans="2:65" s="1" customFormat="1" ht="48.75" x14ac:dyDescent="0.2">
      <c r="B331" s="29"/>
      <c r="D331" s="138" t="s">
        <v>124</v>
      </c>
      <c r="F331" s="139" t="s">
        <v>595</v>
      </c>
      <c r="I331" s="140"/>
      <c r="L331" s="29"/>
      <c r="M331" s="141"/>
      <c r="T331" s="50"/>
      <c r="AT331" s="14" t="s">
        <v>124</v>
      </c>
      <c r="AU331" s="14" t="s">
        <v>78</v>
      </c>
    </row>
    <row r="332" spans="2:65" s="1" customFormat="1" ht="62.65" customHeight="1" x14ac:dyDescent="0.2">
      <c r="B332" s="124"/>
      <c r="C332" s="125" t="s">
        <v>596</v>
      </c>
      <c r="D332" s="125" t="s">
        <v>118</v>
      </c>
      <c r="E332" s="126" t="s">
        <v>597</v>
      </c>
      <c r="F332" s="127" t="s">
        <v>598</v>
      </c>
      <c r="G332" s="128" t="s">
        <v>593</v>
      </c>
      <c r="H332" s="129">
        <v>200</v>
      </c>
      <c r="I332" s="130"/>
      <c r="J332" s="131">
        <f>ROUND(I332*H332,2)</f>
        <v>0</v>
      </c>
      <c r="K332" s="127" t="s">
        <v>122</v>
      </c>
      <c r="L332" s="29"/>
      <c r="M332" s="132" t="s">
        <v>3</v>
      </c>
      <c r="N332" s="133" t="s">
        <v>39</v>
      </c>
      <c r="P332" s="134">
        <f>O332*H332</f>
        <v>0</v>
      </c>
      <c r="Q332" s="134">
        <v>0</v>
      </c>
      <c r="R332" s="134">
        <f>Q332*H332</f>
        <v>0</v>
      </c>
      <c r="S332" s="134">
        <v>0</v>
      </c>
      <c r="T332" s="135">
        <f>S332*H332</f>
        <v>0</v>
      </c>
      <c r="AR332" s="136" t="s">
        <v>123</v>
      </c>
      <c r="AT332" s="136" t="s">
        <v>118</v>
      </c>
      <c r="AU332" s="136" t="s">
        <v>78</v>
      </c>
      <c r="AY332" s="14" t="s">
        <v>115</v>
      </c>
      <c r="BE332" s="137">
        <f>IF(N332="základní",J332,0)</f>
        <v>0</v>
      </c>
      <c r="BF332" s="137">
        <f>IF(N332="snížená",J332,0)</f>
        <v>0</v>
      </c>
      <c r="BG332" s="137">
        <f>IF(N332="zákl. přenesená",J332,0)</f>
        <v>0</v>
      </c>
      <c r="BH332" s="137">
        <f>IF(N332="sníž. přenesená",J332,0)</f>
        <v>0</v>
      </c>
      <c r="BI332" s="137">
        <f>IF(N332="nulová",J332,0)</f>
        <v>0</v>
      </c>
      <c r="BJ332" s="14" t="s">
        <v>76</v>
      </c>
      <c r="BK332" s="137">
        <f>ROUND(I332*H332,2)</f>
        <v>0</v>
      </c>
      <c r="BL332" s="14" t="s">
        <v>123</v>
      </c>
      <c r="BM332" s="136" t="s">
        <v>599</v>
      </c>
    </row>
    <row r="333" spans="2:65" s="1" customFormat="1" ht="48.75" x14ac:dyDescent="0.2">
      <c r="B333" s="29"/>
      <c r="D333" s="138" t="s">
        <v>124</v>
      </c>
      <c r="F333" s="139" t="s">
        <v>595</v>
      </c>
      <c r="I333" s="140"/>
      <c r="L333" s="29"/>
      <c r="M333" s="141"/>
      <c r="T333" s="50"/>
      <c r="AT333" s="14" t="s">
        <v>124</v>
      </c>
      <c r="AU333" s="14" t="s">
        <v>78</v>
      </c>
    </row>
    <row r="334" spans="2:65" s="1" customFormat="1" ht="37.9" customHeight="1" x14ac:dyDescent="0.2">
      <c r="B334" s="124"/>
      <c r="C334" s="125" t="s">
        <v>366</v>
      </c>
      <c r="D334" s="125" t="s">
        <v>118</v>
      </c>
      <c r="E334" s="126" t="s">
        <v>600</v>
      </c>
      <c r="F334" s="127" t="s">
        <v>601</v>
      </c>
      <c r="G334" s="128" t="s">
        <v>408</v>
      </c>
      <c r="H334" s="129">
        <v>50</v>
      </c>
      <c r="I334" s="130"/>
      <c r="J334" s="131">
        <f>ROUND(I334*H334,2)</f>
        <v>0</v>
      </c>
      <c r="K334" s="127" t="s">
        <v>122</v>
      </c>
      <c r="L334" s="29"/>
      <c r="M334" s="132" t="s">
        <v>3</v>
      </c>
      <c r="N334" s="133" t="s">
        <v>39</v>
      </c>
      <c r="P334" s="134">
        <f>O334*H334</f>
        <v>0</v>
      </c>
      <c r="Q334" s="134">
        <v>0</v>
      </c>
      <c r="R334" s="134">
        <f>Q334*H334</f>
        <v>0</v>
      </c>
      <c r="S334" s="134">
        <v>0</v>
      </c>
      <c r="T334" s="135">
        <f>S334*H334</f>
        <v>0</v>
      </c>
      <c r="AR334" s="136" t="s">
        <v>123</v>
      </c>
      <c r="AT334" s="136" t="s">
        <v>118</v>
      </c>
      <c r="AU334" s="136" t="s">
        <v>78</v>
      </c>
      <c r="AY334" s="14" t="s">
        <v>115</v>
      </c>
      <c r="BE334" s="137">
        <f>IF(N334="základní",J334,0)</f>
        <v>0</v>
      </c>
      <c r="BF334" s="137">
        <f>IF(N334="snížená",J334,0)</f>
        <v>0</v>
      </c>
      <c r="BG334" s="137">
        <f>IF(N334="zákl. přenesená",J334,0)</f>
        <v>0</v>
      </c>
      <c r="BH334" s="137">
        <f>IF(N334="sníž. přenesená",J334,0)</f>
        <v>0</v>
      </c>
      <c r="BI334" s="137">
        <f>IF(N334="nulová",J334,0)</f>
        <v>0</v>
      </c>
      <c r="BJ334" s="14" t="s">
        <v>76</v>
      </c>
      <c r="BK334" s="137">
        <f>ROUND(I334*H334,2)</f>
        <v>0</v>
      </c>
      <c r="BL334" s="14" t="s">
        <v>123</v>
      </c>
      <c r="BM334" s="136" t="s">
        <v>602</v>
      </c>
    </row>
    <row r="335" spans="2:65" s="1" customFormat="1" ht="39" x14ac:dyDescent="0.2">
      <c r="B335" s="29"/>
      <c r="D335" s="138" t="s">
        <v>124</v>
      </c>
      <c r="F335" s="139" t="s">
        <v>603</v>
      </c>
      <c r="I335" s="140"/>
      <c r="L335" s="29"/>
      <c r="M335" s="141"/>
      <c r="T335" s="50"/>
      <c r="AT335" s="14" t="s">
        <v>124</v>
      </c>
      <c r="AU335" s="14" t="s">
        <v>78</v>
      </c>
    </row>
    <row r="336" spans="2:65" s="1" customFormat="1" ht="37.9" customHeight="1" x14ac:dyDescent="0.2">
      <c r="B336" s="124"/>
      <c r="C336" s="125" t="s">
        <v>604</v>
      </c>
      <c r="D336" s="125" t="s">
        <v>118</v>
      </c>
      <c r="E336" s="126" t="s">
        <v>605</v>
      </c>
      <c r="F336" s="127" t="s">
        <v>606</v>
      </c>
      <c r="G336" s="128" t="s">
        <v>408</v>
      </c>
      <c r="H336" s="129">
        <v>50</v>
      </c>
      <c r="I336" s="130"/>
      <c r="J336" s="131">
        <f>ROUND(I336*H336,2)</f>
        <v>0</v>
      </c>
      <c r="K336" s="127" t="s">
        <v>122</v>
      </c>
      <c r="L336" s="29"/>
      <c r="M336" s="132" t="s">
        <v>3</v>
      </c>
      <c r="N336" s="133" t="s">
        <v>39</v>
      </c>
      <c r="P336" s="134">
        <f>O336*H336</f>
        <v>0</v>
      </c>
      <c r="Q336" s="134">
        <v>0</v>
      </c>
      <c r="R336" s="134">
        <f>Q336*H336</f>
        <v>0</v>
      </c>
      <c r="S336" s="134">
        <v>0</v>
      </c>
      <c r="T336" s="135">
        <f>S336*H336</f>
        <v>0</v>
      </c>
      <c r="AR336" s="136" t="s">
        <v>123</v>
      </c>
      <c r="AT336" s="136" t="s">
        <v>118</v>
      </c>
      <c r="AU336" s="136" t="s">
        <v>78</v>
      </c>
      <c r="AY336" s="14" t="s">
        <v>115</v>
      </c>
      <c r="BE336" s="137">
        <f>IF(N336="základní",J336,0)</f>
        <v>0</v>
      </c>
      <c r="BF336" s="137">
        <f>IF(N336="snížená",J336,0)</f>
        <v>0</v>
      </c>
      <c r="BG336" s="137">
        <f>IF(N336="zákl. přenesená",J336,0)</f>
        <v>0</v>
      </c>
      <c r="BH336" s="137">
        <f>IF(N336="sníž. přenesená",J336,0)</f>
        <v>0</v>
      </c>
      <c r="BI336" s="137">
        <f>IF(N336="nulová",J336,0)</f>
        <v>0</v>
      </c>
      <c r="BJ336" s="14" t="s">
        <v>76</v>
      </c>
      <c r="BK336" s="137">
        <f>ROUND(I336*H336,2)</f>
        <v>0</v>
      </c>
      <c r="BL336" s="14" t="s">
        <v>123</v>
      </c>
      <c r="BM336" s="136" t="s">
        <v>607</v>
      </c>
    </row>
    <row r="337" spans="2:65" s="1" customFormat="1" ht="39" x14ac:dyDescent="0.2">
      <c r="B337" s="29"/>
      <c r="D337" s="138" t="s">
        <v>124</v>
      </c>
      <c r="F337" s="139" t="s">
        <v>603</v>
      </c>
      <c r="I337" s="140"/>
      <c r="L337" s="29"/>
      <c r="M337" s="141"/>
      <c r="T337" s="50"/>
      <c r="AT337" s="14" t="s">
        <v>124</v>
      </c>
      <c r="AU337" s="14" t="s">
        <v>78</v>
      </c>
    </row>
    <row r="338" spans="2:65" s="1" customFormat="1" ht="33" customHeight="1" x14ac:dyDescent="0.2">
      <c r="B338" s="124"/>
      <c r="C338" s="125" t="s">
        <v>369</v>
      </c>
      <c r="D338" s="125" t="s">
        <v>118</v>
      </c>
      <c r="E338" s="126" t="s">
        <v>608</v>
      </c>
      <c r="F338" s="127" t="s">
        <v>609</v>
      </c>
      <c r="G338" s="128" t="s">
        <v>610</v>
      </c>
      <c r="H338" s="129">
        <v>1000</v>
      </c>
      <c r="I338" s="130"/>
      <c r="J338" s="131">
        <f>ROUND(I338*H338,2)</f>
        <v>0</v>
      </c>
      <c r="K338" s="127" t="s">
        <v>122</v>
      </c>
      <c r="L338" s="29"/>
      <c r="M338" s="132" t="s">
        <v>3</v>
      </c>
      <c r="N338" s="133" t="s">
        <v>39</v>
      </c>
      <c r="P338" s="134">
        <f>O338*H338</f>
        <v>0</v>
      </c>
      <c r="Q338" s="134">
        <v>0</v>
      </c>
      <c r="R338" s="134">
        <f>Q338*H338</f>
        <v>0</v>
      </c>
      <c r="S338" s="134">
        <v>0</v>
      </c>
      <c r="T338" s="135">
        <f>S338*H338</f>
        <v>0</v>
      </c>
      <c r="AR338" s="136" t="s">
        <v>123</v>
      </c>
      <c r="AT338" s="136" t="s">
        <v>118</v>
      </c>
      <c r="AU338" s="136" t="s">
        <v>78</v>
      </c>
      <c r="AY338" s="14" t="s">
        <v>115</v>
      </c>
      <c r="BE338" s="137">
        <f>IF(N338="základní",J338,0)</f>
        <v>0</v>
      </c>
      <c r="BF338" s="137">
        <f>IF(N338="snížená",J338,0)</f>
        <v>0</v>
      </c>
      <c r="BG338" s="137">
        <f>IF(N338="zákl. přenesená",J338,0)</f>
        <v>0</v>
      </c>
      <c r="BH338" s="137">
        <f>IF(N338="sníž. přenesená",J338,0)</f>
        <v>0</v>
      </c>
      <c r="BI338" s="137">
        <f>IF(N338="nulová",J338,0)</f>
        <v>0</v>
      </c>
      <c r="BJ338" s="14" t="s">
        <v>76</v>
      </c>
      <c r="BK338" s="137">
        <f>ROUND(I338*H338,2)</f>
        <v>0</v>
      </c>
      <c r="BL338" s="14" t="s">
        <v>123</v>
      </c>
      <c r="BM338" s="136" t="s">
        <v>611</v>
      </c>
    </row>
    <row r="339" spans="2:65" s="1" customFormat="1" ht="29.25" x14ac:dyDescent="0.2">
      <c r="B339" s="29"/>
      <c r="D339" s="138" t="s">
        <v>124</v>
      </c>
      <c r="F339" s="139" t="s">
        <v>612</v>
      </c>
      <c r="I339" s="140"/>
      <c r="L339" s="29"/>
      <c r="M339" s="141"/>
      <c r="T339" s="50"/>
      <c r="AT339" s="14" t="s">
        <v>124</v>
      </c>
      <c r="AU339" s="14" t="s">
        <v>78</v>
      </c>
    </row>
    <row r="340" spans="2:65" s="1" customFormat="1" ht="24.2" customHeight="1" x14ac:dyDescent="0.2">
      <c r="B340" s="124"/>
      <c r="C340" s="125" t="s">
        <v>613</v>
      </c>
      <c r="D340" s="125" t="s">
        <v>118</v>
      </c>
      <c r="E340" s="126" t="s">
        <v>614</v>
      </c>
      <c r="F340" s="127" t="s">
        <v>615</v>
      </c>
      <c r="G340" s="128" t="s">
        <v>408</v>
      </c>
      <c r="H340" s="129">
        <v>200</v>
      </c>
      <c r="I340" s="130"/>
      <c r="J340" s="131">
        <f>ROUND(I340*H340,2)</f>
        <v>0</v>
      </c>
      <c r="K340" s="127" t="s">
        <v>122</v>
      </c>
      <c r="L340" s="29"/>
      <c r="M340" s="132" t="s">
        <v>3</v>
      </c>
      <c r="N340" s="133" t="s">
        <v>39</v>
      </c>
      <c r="P340" s="134">
        <f>O340*H340</f>
        <v>0</v>
      </c>
      <c r="Q340" s="134">
        <v>0</v>
      </c>
      <c r="R340" s="134">
        <f>Q340*H340</f>
        <v>0</v>
      </c>
      <c r="S340" s="134">
        <v>0</v>
      </c>
      <c r="T340" s="135">
        <f>S340*H340</f>
        <v>0</v>
      </c>
      <c r="AR340" s="136" t="s">
        <v>123</v>
      </c>
      <c r="AT340" s="136" t="s">
        <v>118</v>
      </c>
      <c r="AU340" s="136" t="s">
        <v>78</v>
      </c>
      <c r="AY340" s="14" t="s">
        <v>115</v>
      </c>
      <c r="BE340" s="137">
        <f>IF(N340="základní",J340,0)</f>
        <v>0</v>
      </c>
      <c r="BF340" s="137">
        <f>IF(N340="snížená",J340,0)</f>
        <v>0</v>
      </c>
      <c r="BG340" s="137">
        <f>IF(N340="zákl. přenesená",J340,0)</f>
        <v>0</v>
      </c>
      <c r="BH340" s="137">
        <f>IF(N340="sníž. přenesená",J340,0)</f>
        <v>0</v>
      </c>
      <c r="BI340" s="137">
        <f>IF(N340="nulová",J340,0)</f>
        <v>0</v>
      </c>
      <c r="BJ340" s="14" t="s">
        <v>76</v>
      </c>
      <c r="BK340" s="137">
        <f>ROUND(I340*H340,2)</f>
        <v>0</v>
      </c>
      <c r="BL340" s="14" t="s">
        <v>123</v>
      </c>
      <c r="BM340" s="136" t="s">
        <v>616</v>
      </c>
    </row>
    <row r="341" spans="2:65" s="1" customFormat="1" ht="19.5" x14ac:dyDescent="0.2">
      <c r="B341" s="29"/>
      <c r="D341" s="138" t="s">
        <v>124</v>
      </c>
      <c r="F341" s="139" t="s">
        <v>617</v>
      </c>
      <c r="I341" s="140"/>
      <c r="L341" s="29"/>
      <c r="M341" s="141"/>
      <c r="T341" s="50"/>
      <c r="AT341" s="14" t="s">
        <v>124</v>
      </c>
      <c r="AU341" s="14" t="s">
        <v>78</v>
      </c>
    </row>
    <row r="342" spans="2:65" s="1" customFormat="1" ht="24.2" customHeight="1" x14ac:dyDescent="0.2">
      <c r="B342" s="124"/>
      <c r="C342" s="125" t="s">
        <v>374</v>
      </c>
      <c r="D342" s="125" t="s">
        <v>118</v>
      </c>
      <c r="E342" s="126" t="s">
        <v>618</v>
      </c>
      <c r="F342" s="127" t="s">
        <v>619</v>
      </c>
      <c r="G342" s="128" t="s">
        <v>408</v>
      </c>
      <c r="H342" s="129">
        <v>200</v>
      </c>
      <c r="I342" s="130"/>
      <c r="J342" s="131">
        <f>ROUND(I342*H342,2)</f>
        <v>0</v>
      </c>
      <c r="K342" s="127" t="s">
        <v>122</v>
      </c>
      <c r="L342" s="29"/>
      <c r="M342" s="132" t="s">
        <v>3</v>
      </c>
      <c r="N342" s="133" t="s">
        <v>39</v>
      </c>
      <c r="P342" s="134">
        <f>O342*H342</f>
        <v>0</v>
      </c>
      <c r="Q342" s="134">
        <v>0</v>
      </c>
      <c r="R342" s="134">
        <f>Q342*H342</f>
        <v>0</v>
      </c>
      <c r="S342" s="134">
        <v>0</v>
      </c>
      <c r="T342" s="135">
        <f>S342*H342</f>
        <v>0</v>
      </c>
      <c r="AR342" s="136" t="s">
        <v>123</v>
      </c>
      <c r="AT342" s="136" t="s">
        <v>118</v>
      </c>
      <c r="AU342" s="136" t="s">
        <v>78</v>
      </c>
      <c r="AY342" s="14" t="s">
        <v>115</v>
      </c>
      <c r="BE342" s="137">
        <f>IF(N342="základní",J342,0)</f>
        <v>0</v>
      </c>
      <c r="BF342" s="137">
        <f>IF(N342="snížená",J342,0)</f>
        <v>0</v>
      </c>
      <c r="BG342" s="137">
        <f>IF(N342="zákl. přenesená",J342,0)</f>
        <v>0</v>
      </c>
      <c r="BH342" s="137">
        <f>IF(N342="sníž. přenesená",J342,0)</f>
        <v>0</v>
      </c>
      <c r="BI342" s="137">
        <f>IF(N342="nulová",J342,0)</f>
        <v>0</v>
      </c>
      <c r="BJ342" s="14" t="s">
        <v>76</v>
      </c>
      <c r="BK342" s="137">
        <f>ROUND(I342*H342,2)</f>
        <v>0</v>
      </c>
      <c r="BL342" s="14" t="s">
        <v>123</v>
      </c>
      <c r="BM342" s="136" t="s">
        <v>620</v>
      </c>
    </row>
    <row r="343" spans="2:65" s="1" customFormat="1" ht="19.5" x14ac:dyDescent="0.2">
      <c r="B343" s="29"/>
      <c r="D343" s="138" t="s">
        <v>124</v>
      </c>
      <c r="F343" s="139" t="s">
        <v>617</v>
      </c>
      <c r="I343" s="140"/>
      <c r="L343" s="29"/>
      <c r="M343" s="141"/>
      <c r="T343" s="50"/>
      <c r="AT343" s="14" t="s">
        <v>124</v>
      </c>
      <c r="AU343" s="14" t="s">
        <v>78</v>
      </c>
    </row>
    <row r="344" spans="2:65" s="1" customFormat="1" ht="49.15" customHeight="1" x14ac:dyDescent="0.2">
      <c r="B344" s="124"/>
      <c r="C344" s="125" t="s">
        <v>621</v>
      </c>
      <c r="D344" s="125" t="s">
        <v>118</v>
      </c>
      <c r="E344" s="126" t="s">
        <v>622</v>
      </c>
      <c r="F344" s="127" t="s">
        <v>623</v>
      </c>
      <c r="G344" s="128" t="s">
        <v>408</v>
      </c>
      <c r="H344" s="129">
        <v>10</v>
      </c>
      <c r="I344" s="130"/>
      <c r="J344" s="131">
        <f>ROUND(I344*H344,2)</f>
        <v>0</v>
      </c>
      <c r="K344" s="127" t="s">
        <v>122</v>
      </c>
      <c r="L344" s="29"/>
      <c r="M344" s="132" t="s">
        <v>3</v>
      </c>
      <c r="N344" s="133" t="s">
        <v>39</v>
      </c>
      <c r="P344" s="134">
        <f>O344*H344</f>
        <v>0</v>
      </c>
      <c r="Q344" s="134">
        <v>0</v>
      </c>
      <c r="R344" s="134">
        <f>Q344*H344</f>
        <v>0</v>
      </c>
      <c r="S344" s="134">
        <v>0</v>
      </c>
      <c r="T344" s="135">
        <f>S344*H344</f>
        <v>0</v>
      </c>
      <c r="AR344" s="136" t="s">
        <v>123</v>
      </c>
      <c r="AT344" s="136" t="s">
        <v>118</v>
      </c>
      <c r="AU344" s="136" t="s">
        <v>78</v>
      </c>
      <c r="AY344" s="14" t="s">
        <v>115</v>
      </c>
      <c r="BE344" s="137">
        <f>IF(N344="základní",J344,0)</f>
        <v>0</v>
      </c>
      <c r="BF344" s="137">
        <f>IF(N344="snížená",J344,0)</f>
        <v>0</v>
      </c>
      <c r="BG344" s="137">
        <f>IF(N344="zákl. přenesená",J344,0)</f>
        <v>0</v>
      </c>
      <c r="BH344" s="137">
        <f>IF(N344="sníž. přenesená",J344,0)</f>
        <v>0</v>
      </c>
      <c r="BI344" s="137">
        <f>IF(N344="nulová",J344,0)</f>
        <v>0</v>
      </c>
      <c r="BJ344" s="14" t="s">
        <v>76</v>
      </c>
      <c r="BK344" s="137">
        <f>ROUND(I344*H344,2)</f>
        <v>0</v>
      </c>
      <c r="BL344" s="14" t="s">
        <v>123</v>
      </c>
      <c r="BM344" s="136" t="s">
        <v>624</v>
      </c>
    </row>
    <row r="345" spans="2:65" s="1" customFormat="1" ht="39" x14ac:dyDescent="0.2">
      <c r="B345" s="29"/>
      <c r="D345" s="138" t="s">
        <v>124</v>
      </c>
      <c r="F345" s="139" t="s">
        <v>625</v>
      </c>
      <c r="I345" s="140"/>
      <c r="L345" s="29"/>
      <c r="M345" s="141"/>
      <c r="T345" s="50"/>
      <c r="AT345" s="14" t="s">
        <v>124</v>
      </c>
      <c r="AU345" s="14" t="s">
        <v>78</v>
      </c>
    </row>
    <row r="346" spans="2:65" s="1" customFormat="1" ht="55.5" customHeight="1" x14ac:dyDescent="0.2">
      <c r="B346" s="124"/>
      <c r="C346" s="125" t="s">
        <v>377</v>
      </c>
      <c r="D346" s="125" t="s">
        <v>118</v>
      </c>
      <c r="E346" s="126" t="s">
        <v>626</v>
      </c>
      <c r="F346" s="127" t="s">
        <v>627</v>
      </c>
      <c r="G346" s="128" t="s">
        <v>408</v>
      </c>
      <c r="H346" s="129">
        <v>10</v>
      </c>
      <c r="I346" s="130"/>
      <c r="J346" s="131">
        <f>ROUND(I346*H346,2)</f>
        <v>0</v>
      </c>
      <c r="K346" s="127" t="s">
        <v>122</v>
      </c>
      <c r="L346" s="29"/>
      <c r="M346" s="132" t="s">
        <v>3</v>
      </c>
      <c r="N346" s="133" t="s">
        <v>39</v>
      </c>
      <c r="P346" s="134">
        <f>O346*H346</f>
        <v>0</v>
      </c>
      <c r="Q346" s="134">
        <v>0</v>
      </c>
      <c r="R346" s="134">
        <f>Q346*H346</f>
        <v>0</v>
      </c>
      <c r="S346" s="134">
        <v>0</v>
      </c>
      <c r="T346" s="135">
        <f>S346*H346</f>
        <v>0</v>
      </c>
      <c r="AR346" s="136" t="s">
        <v>123</v>
      </c>
      <c r="AT346" s="136" t="s">
        <v>118</v>
      </c>
      <c r="AU346" s="136" t="s">
        <v>78</v>
      </c>
      <c r="AY346" s="14" t="s">
        <v>115</v>
      </c>
      <c r="BE346" s="137">
        <f>IF(N346="základní",J346,0)</f>
        <v>0</v>
      </c>
      <c r="BF346" s="137">
        <f>IF(N346="snížená",J346,0)</f>
        <v>0</v>
      </c>
      <c r="BG346" s="137">
        <f>IF(N346="zákl. přenesená",J346,0)</f>
        <v>0</v>
      </c>
      <c r="BH346" s="137">
        <f>IF(N346="sníž. přenesená",J346,0)</f>
        <v>0</v>
      </c>
      <c r="BI346" s="137">
        <f>IF(N346="nulová",J346,0)</f>
        <v>0</v>
      </c>
      <c r="BJ346" s="14" t="s">
        <v>76</v>
      </c>
      <c r="BK346" s="137">
        <f>ROUND(I346*H346,2)</f>
        <v>0</v>
      </c>
      <c r="BL346" s="14" t="s">
        <v>123</v>
      </c>
      <c r="BM346" s="136" t="s">
        <v>628</v>
      </c>
    </row>
    <row r="347" spans="2:65" s="1" customFormat="1" ht="39" x14ac:dyDescent="0.2">
      <c r="B347" s="29"/>
      <c r="D347" s="138" t="s">
        <v>124</v>
      </c>
      <c r="F347" s="139" t="s">
        <v>625</v>
      </c>
      <c r="I347" s="140"/>
      <c r="L347" s="29"/>
      <c r="M347" s="141"/>
      <c r="T347" s="50"/>
      <c r="AT347" s="14" t="s">
        <v>124</v>
      </c>
      <c r="AU347" s="14" t="s">
        <v>78</v>
      </c>
    </row>
    <row r="348" spans="2:65" s="1" customFormat="1" ht="49.15" customHeight="1" x14ac:dyDescent="0.2">
      <c r="B348" s="124"/>
      <c r="C348" s="125" t="s">
        <v>629</v>
      </c>
      <c r="D348" s="125" t="s">
        <v>118</v>
      </c>
      <c r="E348" s="126" t="s">
        <v>630</v>
      </c>
      <c r="F348" s="127" t="s">
        <v>631</v>
      </c>
      <c r="G348" s="128" t="s">
        <v>408</v>
      </c>
      <c r="H348" s="129">
        <v>10</v>
      </c>
      <c r="I348" s="130"/>
      <c r="J348" s="131">
        <f>ROUND(I348*H348,2)</f>
        <v>0</v>
      </c>
      <c r="K348" s="127" t="s">
        <v>122</v>
      </c>
      <c r="L348" s="29"/>
      <c r="M348" s="132" t="s">
        <v>3</v>
      </c>
      <c r="N348" s="133" t="s">
        <v>39</v>
      </c>
      <c r="P348" s="134">
        <f>O348*H348</f>
        <v>0</v>
      </c>
      <c r="Q348" s="134">
        <v>0</v>
      </c>
      <c r="R348" s="134">
        <f>Q348*H348</f>
        <v>0</v>
      </c>
      <c r="S348" s="134">
        <v>0</v>
      </c>
      <c r="T348" s="135">
        <f>S348*H348</f>
        <v>0</v>
      </c>
      <c r="AR348" s="136" t="s">
        <v>123</v>
      </c>
      <c r="AT348" s="136" t="s">
        <v>118</v>
      </c>
      <c r="AU348" s="136" t="s">
        <v>78</v>
      </c>
      <c r="AY348" s="14" t="s">
        <v>115</v>
      </c>
      <c r="BE348" s="137">
        <f>IF(N348="základní",J348,0)</f>
        <v>0</v>
      </c>
      <c r="BF348" s="137">
        <f>IF(N348="snížená",J348,0)</f>
        <v>0</v>
      </c>
      <c r="BG348" s="137">
        <f>IF(N348="zákl. přenesená",J348,0)</f>
        <v>0</v>
      </c>
      <c r="BH348" s="137">
        <f>IF(N348="sníž. přenesená",J348,0)</f>
        <v>0</v>
      </c>
      <c r="BI348" s="137">
        <f>IF(N348="nulová",J348,0)</f>
        <v>0</v>
      </c>
      <c r="BJ348" s="14" t="s">
        <v>76</v>
      </c>
      <c r="BK348" s="137">
        <f>ROUND(I348*H348,2)</f>
        <v>0</v>
      </c>
      <c r="BL348" s="14" t="s">
        <v>123</v>
      </c>
      <c r="BM348" s="136" t="s">
        <v>632</v>
      </c>
    </row>
    <row r="349" spans="2:65" s="1" customFormat="1" ht="39" x14ac:dyDescent="0.2">
      <c r="B349" s="29"/>
      <c r="D349" s="138" t="s">
        <v>124</v>
      </c>
      <c r="F349" s="139" t="s">
        <v>625</v>
      </c>
      <c r="I349" s="140"/>
      <c r="L349" s="29"/>
      <c r="M349" s="141"/>
      <c r="T349" s="50"/>
      <c r="AT349" s="14" t="s">
        <v>124</v>
      </c>
      <c r="AU349" s="14" t="s">
        <v>78</v>
      </c>
    </row>
    <row r="350" spans="2:65" s="1" customFormat="1" ht="49.15" customHeight="1" x14ac:dyDescent="0.2">
      <c r="B350" s="124"/>
      <c r="C350" s="125" t="s">
        <v>381</v>
      </c>
      <c r="D350" s="125" t="s">
        <v>118</v>
      </c>
      <c r="E350" s="126" t="s">
        <v>633</v>
      </c>
      <c r="F350" s="127" t="s">
        <v>634</v>
      </c>
      <c r="G350" s="128" t="s">
        <v>408</v>
      </c>
      <c r="H350" s="129">
        <v>10</v>
      </c>
      <c r="I350" s="130"/>
      <c r="J350" s="131">
        <f>ROUND(I350*H350,2)</f>
        <v>0</v>
      </c>
      <c r="K350" s="127" t="s">
        <v>122</v>
      </c>
      <c r="L350" s="29"/>
      <c r="M350" s="132" t="s">
        <v>3</v>
      </c>
      <c r="N350" s="133" t="s">
        <v>39</v>
      </c>
      <c r="P350" s="134">
        <f>O350*H350</f>
        <v>0</v>
      </c>
      <c r="Q350" s="134">
        <v>0</v>
      </c>
      <c r="R350" s="134">
        <f>Q350*H350</f>
        <v>0</v>
      </c>
      <c r="S350" s="134">
        <v>0</v>
      </c>
      <c r="T350" s="135">
        <f>S350*H350</f>
        <v>0</v>
      </c>
      <c r="AR350" s="136" t="s">
        <v>123</v>
      </c>
      <c r="AT350" s="136" t="s">
        <v>118</v>
      </c>
      <c r="AU350" s="136" t="s">
        <v>78</v>
      </c>
      <c r="AY350" s="14" t="s">
        <v>115</v>
      </c>
      <c r="BE350" s="137">
        <f>IF(N350="základní",J350,0)</f>
        <v>0</v>
      </c>
      <c r="BF350" s="137">
        <f>IF(N350="snížená",J350,0)</f>
        <v>0</v>
      </c>
      <c r="BG350" s="137">
        <f>IF(N350="zákl. přenesená",J350,0)</f>
        <v>0</v>
      </c>
      <c r="BH350" s="137">
        <f>IF(N350="sníž. přenesená",J350,0)</f>
        <v>0</v>
      </c>
      <c r="BI350" s="137">
        <f>IF(N350="nulová",J350,0)</f>
        <v>0</v>
      </c>
      <c r="BJ350" s="14" t="s">
        <v>76</v>
      </c>
      <c r="BK350" s="137">
        <f>ROUND(I350*H350,2)</f>
        <v>0</v>
      </c>
      <c r="BL350" s="14" t="s">
        <v>123</v>
      </c>
      <c r="BM350" s="136" t="s">
        <v>635</v>
      </c>
    </row>
    <row r="351" spans="2:65" s="1" customFormat="1" ht="39" x14ac:dyDescent="0.2">
      <c r="B351" s="29"/>
      <c r="D351" s="138" t="s">
        <v>124</v>
      </c>
      <c r="F351" s="139" t="s">
        <v>625</v>
      </c>
      <c r="I351" s="140"/>
      <c r="L351" s="29"/>
      <c r="M351" s="141"/>
      <c r="T351" s="50"/>
      <c r="AT351" s="14" t="s">
        <v>124</v>
      </c>
      <c r="AU351" s="14" t="s">
        <v>78</v>
      </c>
    </row>
    <row r="352" spans="2:65" s="1" customFormat="1" ht="55.5" customHeight="1" x14ac:dyDescent="0.2">
      <c r="B352" s="124"/>
      <c r="C352" s="125" t="s">
        <v>636</v>
      </c>
      <c r="D352" s="125" t="s">
        <v>118</v>
      </c>
      <c r="E352" s="126" t="s">
        <v>637</v>
      </c>
      <c r="F352" s="127" t="s">
        <v>638</v>
      </c>
      <c r="G352" s="128" t="s">
        <v>408</v>
      </c>
      <c r="H352" s="129">
        <v>10</v>
      </c>
      <c r="I352" s="130"/>
      <c r="J352" s="131">
        <f>ROUND(I352*H352,2)</f>
        <v>0</v>
      </c>
      <c r="K352" s="127" t="s">
        <v>122</v>
      </c>
      <c r="L352" s="29"/>
      <c r="M352" s="132" t="s">
        <v>3</v>
      </c>
      <c r="N352" s="133" t="s">
        <v>39</v>
      </c>
      <c r="P352" s="134">
        <f>O352*H352</f>
        <v>0</v>
      </c>
      <c r="Q352" s="134">
        <v>0</v>
      </c>
      <c r="R352" s="134">
        <f>Q352*H352</f>
        <v>0</v>
      </c>
      <c r="S352" s="134">
        <v>0</v>
      </c>
      <c r="T352" s="135">
        <f>S352*H352</f>
        <v>0</v>
      </c>
      <c r="AR352" s="136" t="s">
        <v>123</v>
      </c>
      <c r="AT352" s="136" t="s">
        <v>118</v>
      </c>
      <c r="AU352" s="136" t="s">
        <v>78</v>
      </c>
      <c r="AY352" s="14" t="s">
        <v>115</v>
      </c>
      <c r="BE352" s="137">
        <f>IF(N352="základní",J352,0)</f>
        <v>0</v>
      </c>
      <c r="BF352" s="137">
        <f>IF(N352="snížená",J352,0)</f>
        <v>0</v>
      </c>
      <c r="BG352" s="137">
        <f>IF(N352="zákl. přenesená",J352,0)</f>
        <v>0</v>
      </c>
      <c r="BH352" s="137">
        <f>IF(N352="sníž. přenesená",J352,0)</f>
        <v>0</v>
      </c>
      <c r="BI352" s="137">
        <f>IF(N352="nulová",J352,0)</f>
        <v>0</v>
      </c>
      <c r="BJ352" s="14" t="s">
        <v>76</v>
      </c>
      <c r="BK352" s="137">
        <f>ROUND(I352*H352,2)</f>
        <v>0</v>
      </c>
      <c r="BL352" s="14" t="s">
        <v>123</v>
      </c>
      <c r="BM352" s="136" t="s">
        <v>639</v>
      </c>
    </row>
    <row r="353" spans="2:65" s="1" customFormat="1" ht="39" x14ac:dyDescent="0.2">
      <c r="B353" s="29"/>
      <c r="D353" s="138" t="s">
        <v>124</v>
      </c>
      <c r="F353" s="139" t="s">
        <v>625</v>
      </c>
      <c r="I353" s="140"/>
      <c r="L353" s="29"/>
      <c r="M353" s="141"/>
      <c r="T353" s="50"/>
      <c r="AT353" s="14" t="s">
        <v>124</v>
      </c>
      <c r="AU353" s="14" t="s">
        <v>78</v>
      </c>
    </row>
    <row r="354" spans="2:65" s="1" customFormat="1" ht="49.15" customHeight="1" x14ac:dyDescent="0.2">
      <c r="B354" s="124"/>
      <c r="C354" s="125" t="s">
        <v>384</v>
      </c>
      <c r="D354" s="125" t="s">
        <v>118</v>
      </c>
      <c r="E354" s="126" t="s">
        <v>640</v>
      </c>
      <c r="F354" s="127" t="s">
        <v>641</v>
      </c>
      <c r="G354" s="128" t="s">
        <v>408</v>
      </c>
      <c r="H354" s="129">
        <v>10</v>
      </c>
      <c r="I354" s="130"/>
      <c r="J354" s="131">
        <f>ROUND(I354*H354,2)</f>
        <v>0</v>
      </c>
      <c r="K354" s="127" t="s">
        <v>122</v>
      </c>
      <c r="L354" s="29"/>
      <c r="M354" s="132" t="s">
        <v>3</v>
      </c>
      <c r="N354" s="133" t="s">
        <v>39</v>
      </c>
      <c r="P354" s="134">
        <f>O354*H354</f>
        <v>0</v>
      </c>
      <c r="Q354" s="134">
        <v>0</v>
      </c>
      <c r="R354" s="134">
        <f>Q354*H354</f>
        <v>0</v>
      </c>
      <c r="S354" s="134">
        <v>0</v>
      </c>
      <c r="T354" s="135">
        <f>S354*H354</f>
        <v>0</v>
      </c>
      <c r="AR354" s="136" t="s">
        <v>123</v>
      </c>
      <c r="AT354" s="136" t="s">
        <v>118</v>
      </c>
      <c r="AU354" s="136" t="s">
        <v>78</v>
      </c>
      <c r="AY354" s="14" t="s">
        <v>115</v>
      </c>
      <c r="BE354" s="137">
        <f>IF(N354="základní",J354,0)</f>
        <v>0</v>
      </c>
      <c r="BF354" s="137">
        <f>IF(N354="snížená",J354,0)</f>
        <v>0</v>
      </c>
      <c r="BG354" s="137">
        <f>IF(N354="zákl. přenesená",J354,0)</f>
        <v>0</v>
      </c>
      <c r="BH354" s="137">
        <f>IF(N354="sníž. přenesená",J354,0)</f>
        <v>0</v>
      </c>
      <c r="BI354" s="137">
        <f>IF(N354="nulová",J354,0)</f>
        <v>0</v>
      </c>
      <c r="BJ354" s="14" t="s">
        <v>76</v>
      </c>
      <c r="BK354" s="137">
        <f>ROUND(I354*H354,2)</f>
        <v>0</v>
      </c>
      <c r="BL354" s="14" t="s">
        <v>123</v>
      </c>
      <c r="BM354" s="136" t="s">
        <v>642</v>
      </c>
    </row>
    <row r="355" spans="2:65" s="1" customFormat="1" ht="39" x14ac:dyDescent="0.2">
      <c r="B355" s="29"/>
      <c r="D355" s="138" t="s">
        <v>124</v>
      </c>
      <c r="F355" s="139" t="s">
        <v>625</v>
      </c>
      <c r="I355" s="140"/>
      <c r="L355" s="29"/>
      <c r="M355" s="141"/>
      <c r="T355" s="50"/>
      <c r="AT355" s="14" t="s">
        <v>124</v>
      </c>
      <c r="AU355" s="14" t="s">
        <v>78</v>
      </c>
    </row>
    <row r="356" spans="2:65" s="1" customFormat="1" ht="49.15" customHeight="1" x14ac:dyDescent="0.2">
      <c r="B356" s="124"/>
      <c r="C356" s="125" t="s">
        <v>643</v>
      </c>
      <c r="D356" s="125" t="s">
        <v>118</v>
      </c>
      <c r="E356" s="126" t="s">
        <v>644</v>
      </c>
      <c r="F356" s="127" t="s">
        <v>645</v>
      </c>
      <c r="G356" s="128" t="s">
        <v>408</v>
      </c>
      <c r="H356" s="129">
        <v>10</v>
      </c>
      <c r="I356" s="130"/>
      <c r="J356" s="131">
        <f>ROUND(I356*H356,2)</f>
        <v>0</v>
      </c>
      <c r="K356" s="127" t="s">
        <v>122</v>
      </c>
      <c r="L356" s="29"/>
      <c r="M356" s="132" t="s">
        <v>3</v>
      </c>
      <c r="N356" s="133" t="s">
        <v>39</v>
      </c>
      <c r="P356" s="134">
        <f>O356*H356</f>
        <v>0</v>
      </c>
      <c r="Q356" s="134">
        <v>0</v>
      </c>
      <c r="R356" s="134">
        <f>Q356*H356</f>
        <v>0</v>
      </c>
      <c r="S356" s="134">
        <v>0</v>
      </c>
      <c r="T356" s="135">
        <f>S356*H356</f>
        <v>0</v>
      </c>
      <c r="AR356" s="136" t="s">
        <v>123</v>
      </c>
      <c r="AT356" s="136" t="s">
        <v>118</v>
      </c>
      <c r="AU356" s="136" t="s">
        <v>78</v>
      </c>
      <c r="AY356" s="14" t="s">
        <v>115</v>
      </c>
      <c r="BE356" s="137">
        <f>IF(N356="základní",J356,0)</f>
        <v>0</v>
      </c>
      <c r="BF356" s="137">
        <f>IF(N356="snížená",J356,0)</f>
        <v>0</v>
      </c>
      <c r="BG356" s="137">
        <f>IF(N356="zákl. přenesená",J356,0)</f>
        <v>0</v>
      </c>
      <c r="BH356" s="137">
        <f>IF(N356="sníž. přenesená",J356,0)</f>
        <v>0</v>
      </c>
      <c r="BI356" s="137">
        <f>IF(N356="nulová",J356,0)</f>
        <v>0</v>
      </c>
      <c r="BJ356" s="14" t="s">
        <v>76</v>
      </c>
      <c r="BK356" s="137">
        <f>ROUND(I356*H356,2)</f>
        <v>0</v>
      </c>
      <c r="BL356" s="14" t="s">
        <v>123</v>
      </c>
      <c r="BM356" s="136" t="s">
        <v>646</v>
      </c>
    </row>
    <row r="357" spans="2:65" s="1" customFormat="1" ht="39" x14ac:dyDescent="0.2">
      <c r="B357" s="29"/>
      <c r="D357" s="138" t="s">
        <v>124</v>
      </c>
      <c r="F357" s="139" t="s">
        <v>625</v>
      </c>
      <c r="I357" s="140"/>
      <c r="L357" s="29"/>
      <c r="M357" s="141"/>
      <c r="T357" s="50"/>
      <c r="AT357" s="14" t="s">
        <v>124</v>
      </c>
      <c r="AU357" s="14" t="s">
        <v>78</v>
      </c>
    </row>
    <row r="358" spans="2:65" s="1" customFormat="1" ht="55.5" customHeight="1" x14ac:dyDescent="0.2">
      <c r="B358" s="124"/>
      <c r="C358" s="125" t="s">
        <v>389</v>
      </c>
      <c r="D358" s="125" t="s">
        <v>118</v>
      </c>
      <c r="E358" s="126" t="s">
        <v>647</v>
      </c>
      <c r="F358" s="127" t="s">
        <v>648</v>
      </c>
      <c r="G358" s="128" t="s">
        <v>408</v>
      </c>
      <c r="H358" s="129">
        <v>10</v>
      </c>
      <c r="I358" s="130"/>
      <c r="J358" s="131">
        <f>ROUND(I358*H358,2)</f>
        <v>0</v>
      </c>
      <c r="K358" s="127" t="s">
        <v>122</v>
      </c>
      <c r="L358" s="29"/>
      <c r="M358" s="132" t="s">
        <v>3</v>
      </c>
      <c r="N358" s="133" t="s">
        <v>39</v>
      </c>
      <c r="P358" s="134">
        <f>O358*H358</f>
        <v>0</v>
      </c>
      <c r="Q358" s="134">
        <v>0</v>
      </c>
      <c r="R358" s="134">
        <f>Q358*H358</f>
        <v>0</v>
      </c>
      <c r="S358" s="134">
        <v>0</v>
      </c>
      <c r="T358" s="135">
        <f>S358*H358</f>
        <v>0</v>
      </c>
      <c r="AR358" s="136" t="s">
        <v>123</v>
      </c>
      <c r="AT358" s="136" t="s">
        <v>118</v>
      </c>
      <c r="AU358" s="136" t="s">
        <v>78</v>
      </c>
      <c r="AY358" s="14" t="s">
        <v>115</v>
      </c>
      <c r="BE358" s="137">
        <f>IF(N358="základní",J358,0)</f>
        <v>0</v>
      </c>
      <c r="BF358" s="137">
        <f>IF(N358="snížená",J358,0)</f>
        <v>0</v>
      </c>
      <c r="BG358" s="137">
        <f>IF(N358="zákl. přenesená",J358,0)</f>
        <v>0</v>
      </c>
      <c r="BH358" s="137">
        <f>IF(N358="sníž. přenesená",J358,0)</f>
        <v>0</v>
      </c>
      <c r="BI358" s="137">
        <f>IF(N358="nulová",J358,0)</f>
        <v>0</v>
      </c>
      <c r="BJ358" s="14" t="s">
        <v>76</v>
      </c>
      <c r="BK358" s="137">
        <f>ROUND(I358*H358,2)</f>
        <v>0</v>
      </c>
      <c r="BL358" s="14" t="s">
        <v>123</v>
      </c>
      <c r="BM358" s="136" t="s">
        <v>649</v>
      </c>
    </row>
    <row r="359" spans="2:65" s="1" customFormat="1" ht="39" x14ac:dyDescent="0.2">
      <c r="B359" s="29"/>
      <c r="D359" s="138" t="s">
        <v>124</v>
      </c>
      <c r="F359" s="139" t="s">
        <v>625</v>
      </c>
      <c r="I359" s="140"/>
      <c r="L359" s="29"/>
      <c r="M359" s="141"/>
      <c r="T359" s="50"/>
      <c r="AT359" s="14" t="s">
        <v>124</v>
      </c>
      <c r="AU359" s="14" t="s">
        <v>78</v>
      </c>
    </row>
    <row r="360" spans="2:65" s="1" customFormat="1" ht="49.15" customHeight="1" x14ac:dyDescent="0.2">
      <c r="B360" s="124"/>
      <c r="C360" s="125" t="s">
        <v>650</v>
      </c>
      <c r="D360" s="125" t="s">
        <v>118</v>
      </c>
      <c r="E360" s="126" t="s">
        <v>651</v>
      </c>
      <c r="F360" s="127" t="s">
        <v>652</v>
      </c>
      <c r="G360" s="128" t="s">
        <v>408</v>
      </c>
      <c r="H360" s="129">
        <v>10</v>
      </c>
      <c r="I360" s="130"/>
      <c r="J360" s="131">
        <f>ROUND(I360*H360,2)</f>
        <v>0</v>
      </c>
      <c r="K360" s="127" t="s">
        <v>122</v>
      </c>
      <c r="L360" s="29"/>
      <c r="M360" s="132" t="s">
        <v>3</v>
      </c>
      <c r="N360" s="133" t="s">
        <v>39</v>
      </c>
      <c r="P360" s="134">
        <f>O360*H360</f>
        <v>0</v>
      </c>
      <c r="Q360" s="134">
        <v>0</v>
      </c>
      <c r="R360" s="134">
        <f>Q360*H360</f>
        <v>0</v>
      </c>
      <c r="S360" s="134">
        <v>0</v>
      </c>
      <c r="T360" s="135">
        <f>S360*H360</f>
        <v>0</v>
      </c>
      <c r="AR360" s="136" t="s">
        <v>123</v>
      </c>
      <c r="AT360" s="136" t="s">
        <v>118</v>
      </c>
      <c r="AU360" s="136" t="s">
        <v>78</v>
      </c>
      <c r="AY360" s="14" t="s">
        <v>115</v>
      </c>
      <c r="BE360" s="137">
        <f>IF(N360="základní",J360,0)</f>
        <v>0</v>
      </c>
      <c r="BF360" s="137">
        <f>IF(N360="snížená",J360,0)</f>
        <v>0</v>
      </c>
      <c r="BG360" s="137">
        <f>IF(N360="zákl. přenesená",J360,0)</f>
        <v>0</v>
      </c>
      <c r="BH360" s="137">
        <f>IF(N360="sníž. přenesená",J360,0)</f>
        <v>0</v>
      </c>
      <c r="BI360" s="137">
        <f>IF(N360="nulová",J360,0)</f>
        <v>0</v>
      </c>
      <c r="BJ360" s="14" t="s">
        <v>76</v>
      </c>
      <c r="BK360" s="137">
        <f>ROUND(I360*H360,2)</f>
        <v>0</v>
      </c>
      <c r="BL360" s="14" t="s">
        <v>123</v>
      </c>
      <c r="BM360" s="136" t="s">
        <v>653</v>
      </c>
    </row>
    <row r="361" spans="2:65" s="1" customFormat="1" ht="39" x14ac:dyDescent="0.2">
      <c r="B361" s="29"/>
      <c r="D361" s="138" t="s">
        <v>124</v>
      </c>
      <c r="F361" s="139" t="s">
        <v>625</v>
      </c>
      <c r="I361" s="140"/>
      <c r="L361" s="29"/>
      <c r="M361" s="141"/>
      <c r="T361" s="50"/>
      <c r="AT361" s="14" t="s">
        <v>124</v>
      </c>
      <c r="AU361" s="14" t="s">
        <v>78</v>
      </c>
    </row>
    <row r="362" spans="2:65" s="1" customFormat="1" ht="49.15" customHeight="1" x14ac:dyDescent="0.2">
      <c r="B362" s="124"/>
      <c r="C362" s="125" t="s">
        <v>392</v>
      </c>
      <c r="D362" s="125" t="s">
        <v>118</v>
      </c>
      <c r="E362" s="126" t="s">
        <v>654</v>
      </c>
      <c r="F362" s="127" t="s">
        <v>655</v>
      </c>
      <c r="G362" s="128" t="s">
        <v>408</v>
      </c>
      <c r="H362" s="129">
        <v>10</v>
      </c>
      <c r="I362" s="130"/>
      <c r="J362" s="131">
        <f>ROUND(I362*H362,2)</f>
        <v>0</v>
      </c>
      <c r="K362" s="127" t="s">
        <v>122</v>
      </c>
      <c r="L362" s="29"/>
      <c r="M362" s="132" t="s">
        <v>3</v>
      </c>
      <c r="N362" s="133" t="s">
        <v>39</v>
      </c>
      <c r="P362" s="134">
        <f>O362*H362</f>
        <v>0</v>
      </c>
      <c r="Q362" s="134">
        <v>0</v>
      </c>
      <c r="R362" s="134">
        <f>Q362*H362</f>
        <v>0</v>
      </c>
      <c r="S362" s="134">
        <v>0</v>
      </c>
      <c r="T362" s="135">
        <f>S362*H362</f>
        <v>0</v>
      </c>
      <c r="AR362" s="136" t="s">
        <v>123</v>
      </c>
      <c r="AT362" s="136" t="s">
        <v>118</v>
      </c>
      <c r="AU362" s="136" t="s">
        <v>78</v>
      </c>
      <c r="AY362" s="14" t="s">
        <v>115</v>
      </c>
      <c r="BE362" s="137">
        <f>IF(N362="základní",J362,0)</f>
        <v>0</v>
      </c>
      <c r="BF362" s="137">
        <f>IF(N362="snížená",J362,0)</f>
        <v>0</v>
      </c>
      <c r="BG362" s="137">
        <f>IF(N362="zákl. přenesená",J362,0)</f>
        <v>0</v>
      </c>
      <c r="BH362" s="137">
        <f>IF(N362="sníž. přenesená",J362,0)</f>
        <v>0</v>
      </c>
      <c r="BI362" s="137">
        <f>IF(N362="nulová",J362,0)</f>
        <v>0</v>
      </c>
      <c r="BJ362" s="14" t="s">
        <v>76</v>
      </c>
      <c r="BK362" s="137">
        <f>ROUND(I362*H362,2)</f>
        <v>0</v>
      </c>
      <c r="BL362" s="14" t="s">
        <v>123</v>
      </c>
      <c r="BM362" s="136" t="s">
        <v>656</v>
      </c>
    </row>
    <row r="363" spans="2:65" s="1" customFormat="1" ht="39" x14ac:dyDescent="0.2">
      <c r="B363" s="29"/>
      <c r="D363" s="138" t="s">
        <v>124</v>
      </c>
      <c r="F363" s="139" t="s">
        <v>625</v>
      </c>
      <c r="I363" s="140"/>
      <c r="L363" s="29"/>
      <c r="M363" s="141"/>
      <c r="T363" s="50"/>
      <c r="AT363" s="14" t="s">
        <v>124</v>
      </c>
      <c r="AU363" s="14" t="s">
        <v>78</v>
      </c>
    </row>
    <row r="364" spans="2:65" s="1" customFormat="1" ht="55.5" customHeight="1" x14ac:dyDescent="0.2">
      <c r="B364" s="124"/>
      <c r="C364" s="125" t="s">
        <v>657</v>
      </c>
      <c r="D364" s="125" t="s">
        <v>118</v>
      </c>
      <c r="E364" s="126" t="s">
        <v>658</v>
      </c>
      <c r="F364" s="127" t="s">
        <v>659</v>
      </c>
      <c r="G364" s="128" t="s">
        <v>408</v>
      </c>
      <c r="H364" s="129">
        <v>10</v>
      </c>
      <c r="I364" s="130"/>
      <c r="J364" s="131">
        <f>ROUND(I364*H364,2)</f>
        <v>0</v>
      </c>
      <c r="K364" s="127" t="s">
        <v>122</v>
      </c>
      <c r="L364" s="29"/>
      <c r="M364" s="132" t="s">
        <v>3</v>
      </c>
      <c r="N364" s="133" t="s">
        <v>39</v>
      </c>
      <c r="P364" s="134">
        <f>O364*H364</f>
        <v>0</v>
      </c>
      <c r="Q364" s="134">
        <v>0</v>
      </c>
      <c r="R364" s="134">
        <f>Q364*H364</f>
        <v>0</v>
      </c>
      <c r="S364" s="134">
        <v>0</v>
      </c>
      <c r="T364" s="135">
        <f>S364*H364</f>
        <v>0</v>
      </c>
      <c r="AR364" s="136" t="s">
        <v>123</v>
      </c>
      <c r="AT364" s="136" t="s">
        <v>118</v>
      </c>
      <c r="AU364" s="136" t="s">
        <v>78</v>
      </c>
      <c r="AY364" s="14" t="s">
        <v>115</v>
      </c>
      <c r="BE364" s="137">
        <f>IF(N364="základní",J364,0)</f>
        <v>0</v>
      </c>
      <c r="BF364" s="137">
        <f>IF(N364="snížená",J364,0)</f>
        <v>0</v>
      </c>
      <c r="BG364" s="137">
        <f>IF(N364="zákl. přenesená",J364,0)</f>
        <v>0</v>
      </c>
      <c r="BH364" s="137">
        <f>IF(N364="sníž. přenesená",J364,0)</f>
        <v>0</v>
      </c>
      <c r="BI364" s="137">
        <f>IF(N364="nulová",J364,0)</f>
        <v>0</v>
      </c>
      <c r="BJ364" s="14" t="s">
        <v>76</v>
      </c>
      <c r="BK364" s="137">
        <f>ROUND(I364*H364,2)</f>
        <v>0</v>
      </c>
      <c r="BL364" s="14" t="s">
        <v>123</v>
      </c>
      <c r="BM364" s="136" t="s">
        <v>660</v>
      </c>
    </row>
    <row r="365" spans="2:65" s="1" customFormat="1" ht="39" x14ac:dyDescent="0.2">
      <c r="B365" s="29"/>
      <c r="D365" s="138" t="s">
        <v>124</v>
      </c>
      <c r="F365" s="139" t="s">
        <v>625</v>
      </c>
      <c r="I365" s="140"/>
      <c r="L365" s="29"/>
      <c r="M365" s="141"/>
      <c r="T365" s="50"/>
      <c r="AT365" s="14" t="s">
        <v>124</v>
      </c>
      <c r="AU365" s="14" t="s">
        <v>78</v>
      </c>
    </row>
    <row r="366" spans="2:65" s="1" customFormat="1" ht="49.15" customHeight="1" x14ac:dyDescent="0.2">
      <c r="B366" s="124"/>
      <c r="C366" s="125" t="s">
        <v>397</v>
      </c>
      <c r="D366" s="125" t="s">
        <v>118</v>
      </c>
      <c r="E366" s="126" t="s">
        <v>661</v>
      </c>
      <c r="F366" s="127" t="s">
        <v>662</v>
      </c>
      <c r="G366" s="128" t="s">
        <v>408</v>
      </c>
      <c r="H366" s="129">
        <v>10</v>
      </c>
      <c r="I366" s="130"/>
      <c r="J366" s="131">
        <f>ROUND(I366*H366,2)</f>
        <v>0</v>
      </c>
      <c r="K366" s="127" t="s">
        <v>122</v>
      </c>
      <c r="L366" s="29"/>
      <c r="M366" s="132" t="s">
        <v>3</v>
      </c>
      <c r="N366" s="133" t="s">
        <v>39</v>
      </c>
      <c r="P366" s="134">
        <f>O366*H366</f>
        <v>0</v>
      </c>
      <c r="Q366" s="134">
        <v>0</v>
      </c>
      <c r="R366" s="134">
        <f>Q366*H366</f>
        <v>0</v>
      </c>
      <c r="S366" s="134">
        <v>0</v>
      </c>
      <c r="T366" s="135">
        <f>S366*H366</f>
        <v>0</v>
      </c>
      <c r="AR366" s="136" t="s">
        <v>123</v>
      </c>
      <c r="AT366" s="136" t="s">
        <v>118</v>
      </c>
      <c r="AU366" s="136" t="s">
        <v>78</v>
      </c>
      <c r="AY366" s="14" t="s">
        <v>115</v>
      </c>
      <c r="BE366" s="137">
        <f>IF(N366="základní",J366,0)</f>
        <v>0</v>
      </c>
      <c r="BF366" s="137">
        <f>IF(N366="snížená",J366,0)</f>
        <v>0</v>
      </c>
      <c r="BG366" s="137">
        <f>IF(N366="zákl. přenesená",J366,0)</f>
        <v>0</v>
      </c>
      <c r="BH366" s="137">
        <f>IF(N366="sníž. přenesená",J366,0)</f>
        <v>0</v>
      </c>
      <c r="BI366" s="137">
        <f>IF(N366="nulová",J366,0)</f>
        <v>0</v>
      </c>
      <c r="BJ366" s="14" t="s">
        <v>76</v>
      </c>
      <c r="BK366" s="137">
        <f>ROUND(I366*H366,2)</f>
        <v>0</v>
      </c>
      <c r="BL366" s="14" t="s">
        <v>123</v>
      </c>
      <c r="BM366" s="136" t="s">
        <v>663</v>
      </c>
    </row>
    <row r="367" spans="2:65" s="1" customFormat="1" ht="39" x14ac:dyDescent="0.2">
      <c r="B367" s="29"/>
      <c r="D367" s="138" t="s">
        <v>124</v>
      </c>
      <c r="F367" s="139" t="s">
        <v>625</v>
      </c>
      <c r="I367" s="140"/>
      <c r="L367" s="29"/>
      <c r="M367" s="141"/>
      <c r="T367" s="50"/>
      <c r="AT367" s="14" t="s">
        <v>124</v>
      </c>
      <c r="AU367" s="14" t="s">
        <v>78</v>
      </c>
    </row>
    <row r="368" spans="2:65" s="1" customFormat="1" ht="33" customHeight="1" x14ac:dyDescent="0.2">
      <c r="B368" s="124"/>
      <c r="C368" s="125" t="s">
        <v>664</v>
      </c>
      <c r="D368" s="125" t="s">
        <v>118</v>
      </c>
      <c r="E368" s="126" t="s">
        <v>665</v>
      </c>
      <c r="F368" s="127" t="s">
        <v>666</v>
      </c>
      <c r="G368" s="128" t="s">
        <v>408</v>
      </c>
      <c r="H368" s="129">
        <v>10</v>
      </c>
      <c r="I368" s="130"/>
      <c r="J368" s="131">
        <f>ROUND(I368*H368,2)</f>
        <v>0</v>
      </c>
      <c r="K368" s="127" t="s">
        <v>122</v>
      </c>
      <c r="L368" s="29"/>
      <c r="M368" s="132" t="s">
        <v>3</v>
      </c>
      <c r="N368" s="133" t="s">
        <v>39</v>
      </c>
      <c r="P368" s="134">
        <f>O368*H368</f>
        <v>0</v>
      </c>
      <c r="Q368" s="134">
        <v>0</v>
      </c>
      <c r="R368" s="134">
        <f>Q368*H368</f>
        <v>0</v>
      </c>
      <c r="S368" s="134">
        <v>0</v>
      </c>
      <c r="T368" s="135">
        <f>S368*H368</f>
        <v>0</v>
      </c>
      <c r="AR368" s="136" t="s">
        <v>123</v>
      </c>
      <c r="AT368" s="136" t="s">
        <v>118</v>
      </c>
      <c r="AU368" s="136" t="s">
        <v>78</v>
      </c>
      <c r="AY368" s="14" t="s">
        <v>115</v>
      </c>
      <c r="BE368" s="137">
        <f>IF(N368="základní",J368,0)</f>
        <v>0</v>
      </c>
      <c r="BF368" s="137">
        <f>IF(N368="snížená",J368,0)</f>
        <v>0</v>
      </c>
      <c r="BG368" s="137">
        <f>IF(N368="zákl. přenesená",J368,0)</f>
        <v>0</v>
      </c>
      <c r="BH368" s="137">
        <f>IF(N368="sníž. přenesená",J368,0)</f>
        <v>0</v>
      </c>
      <c r="BI368" s="137">
        <f>IF(N368="nulová",J368,0)</f>
        <v>0</v>
      </c>
      <c r="BJ368" s="14" t="s">
        <v>76</v>
      </c>
      <c r="BK368" s="137">
        <f>ROUND(I368*H368,2)</f>
        <v>0</v>
      </c>
      <c r="BL368" s="14" t="s">
        <v>123</v>
      </c>
      <c r="BM368" s="136" t="s">
        <v>667</v>
      </c>
    </row>
    <row r="369" spans="2:65" s="1" customFormat="1" ht="29.25" x14ac:dyDescent="0.2">
      <c r="B369" s="29"/>
      <c r="D369" s="138" t="s">
        <v>124</v>
      </c>
      <c r="F369" s="139" t="s">
        <v>668</v>
      </c>
      <c r="I369" s="140"/>
      <c r="L369" s="29"/>
      <c r="M369" s="141"/>
      <c r="T369" s="50"/>
      <c r="AT369" s="14" t="s">
        <v>124</v>
      </c>
      <c r="AU369" s="14" t="s">
        <v>78</v>
      </c>
    </row>
    <row r="370" spans="2:65" s="1" customFormat="1" ht="37.9" customHeight="1" x14ac:dyDescent="0.2">
      <c r="B370" s="124"/>
      <c r="C370" s="125" t="s">
        <v>401</v>
      </c>
      <c r="D370" s="125" t="s">
        <v>118</v>
      </c>
      <c r="E370" s="126" t="s">
        <v>669</v>
      </c>
      <c r="F370" s="127" t="s">
        <v>670</v>
      </c>
      <c r="G370" s="128" t="s">
        <v>121</v>
      </c>
      <c r="H370" s="129">
        <v>0.1</v>
      </c>
      <c r="I370" s="130"/>
      <c r="J370" s="131">
        <f>ROUND(I370*H370,2)</f>
        <v>0</v>
      </c>
      <c r="K370" s="127" t="s">
        <v>122</v>
      </c>
      <c r="L370" s="29"/>
      <c r="M370" s="132" t="s">
        <v>3</v>
      </c>
      <c r="N370" s="133" t="s">
        <v>39</v>
      </c>
      <c r="P370" s="134">
        <f>O370*H370</f>
        <v>0</v>
      </c>
      <c r="Q370" s="134">
        <v>0</v>
      </c>
      <c r="R370" s="134">
        <f>Q370*H370</f>
        <v>0</v>
      </c>
      <c r="S370" s="134">
        <v>0</v>
      </c>
      <c r="T370" s="135">
        <f>S370*H370</f>
        <v>0</v>
      </c>
      <c r="AR370" s="136" t="s">
        <v>123</v>
      </c>
      <c r="AT370" s="136" t="s">
        <v>118</v>
      </c>
      <c r="AU370" s="136" t="s">
        <v>78</v>
      </c>
      <c r="AY370" s="14" t="s">
        <v>115</v>
      </c>
      <c r="BE370" s="137">
        <f>IF(N370="základní",J370,0)</f>
        <v>0</v>
      </c>
      <c r="BF370" s="137">
        <f>IF(N370="snížená",J370,0)</f>
        <v>0</v>
      </c>
      <c r="BG370" s="137">
        <f>IF(N370="zákl. přenesená",J370,0)</f>
        <v>0</v>
      </c>
      <c r="BH370" s="137">
        <f>IF(N370="sníž. přenesená",J370,0)</f>
        <v>0</v>
      </c>
      <c r="BI370" s="137">
        <f>IF(N370="nulová",J370,0)</f>
        <v>0</v>
      </c>
      <c r="BJ370" s="14" t="s">
        <v>76</v>
      </c>
      <c r="BK370" s="137">
        <f>ROUND(I370*H370,2)</f>
        <v>0</v>
      </c>
      <c r="BL370" s="14" t="s">
        <v>123</v>
      </c>
      <c r="BM370" s="136" t="s">
        <v>671</v>
      </c>
    </row>
    <row r="371" spans="2:65" s="1" customFormat="1" ht="29.25" x14ac:dyDescent="0.2">
      <c r="B371" s="29"/>
      <c r="D371" s="138" t="s">
        <v>124</v>
      </c>
      <c r="F371" s="139" t="s">
        <v>672</v>
      </c>
      <c r="I371" s="140"/>
      <c r="L371" s="29"/>
      <c r="M371" s="141"/>
      <c r="T371" s="50"/>
      <c r="AT371" s="14" t="s">
        <v>124</v>
      </c>
      <c r="AU371" s="14" t="s">
        <v>78</v>
      </c>
    </row>
    <row r="372" spans="2:65" s="1" customFormat="1" ht="37.9" customHeight="1" x14ac:dyDescent="0.2">
      <c r="B372" s="124"/>
      <c r="C372" s="125" t="s">
        <v>673</v>
      </c>
      <c r="D372" s="125" t="s">
        <v>118</v>
      </c>
      <c r="E372" s="126" t="s">
        <v>674</v>
      </c>
      <c r="F372" s="127" t="s">
        <v>675</v>
      </c>
      <c r="G372" s="128" t="s">
        <v>121</v>
      </c>
      <c r="H372" s="129">
        <v>0.1</v>
      </c>
      <c r="I372" s="130"/>
      <c r="J372" s="131">
        <f>ROUND(I372*H372,2)</f>
        <v>0</v>
      </c>
      <c r="K372" s="127" t="s">
        <v>122</v>
      </c>
      <c r="L372" s="29"/>
      <c r="M372" s="132" t="s">
        <v>3</v>
      </c>
      <c r="N372" s="133" t="s">
        <v>39</v>
      </c>
      <c r="P372" s="134">
        <f>O372*H372</f>
        <v>0</v>
      </c>
      <c r="Q372" s="134">
        <v>0</v>
      </c>
      <c r="R372" s="134">
        <f>Q372*H372</f>
        <v>0</v>
      </c>
      <c r="S372" s="134">
        <v>0</v>
      </c>
      <c r="T372" s="135">
        <f>S372*H372</f>
        <v>0</v>
      </c>
      <c r="AR372" s="136" t="s">
        <v>123</v>
      </c>
      <c r="AT372" s="136" t="s">
        <v>118</v>
      </c>
      <c r="AU372" s="136" t="s">
        <v>78</v>
      </c>
      <c r="AY372" s="14" t="s">
        <v>115</v>
      </c>
      <c r="BE372" s="137">
        <f>IF(N372="základní",J372,0)</f>
        <v>0</v>
      </c>
      <c r="BF372" s="137">
        <f>IF(N372="snížená",J372,0)</f>
        <v>0</v>
      </c>
      <c r="BG372" s="137">
        <f>IF(N372="zákl. přenesená",J372,0)</f>
        <v>0</v>
      </c>
      <c r="BH372" s="137">
        <f>IF(N372="sníž. přenesená",J372,0)</f>
        <v>0</v>
      </c>
      <c r="BI372" s="137">
        <f>IF(N372="nulová",J372,0)</f>
        <v>0</v>
      </c>
      <c r="BJ372" s="14" t="s">
        <v>76</v>
      </c>
      <c r="BK372" s="137">
        <f>ROUND(I372*H372,2)</f>
        <v>0</v>
      </c>
      <c r="BL372" s="14" t="s">
        <v>123</v>
      </c>
      <c r="BM372" s="136" t="s">
        <v>676</v>
      </c>
    </row>
    <row r="373" spans="2:65" s="1" customFormat="1" ht="29.25" x14ac:dyDescent="0.2">
      <c r="B373" s="29"/>
      <c r="D373" s="138" t="s">
        <v>124</v>
      </c>
      <c r="F373" s="139" t="s">
        <v>672</v>
      </c>
      <c r="I373" s="140"/>
      <c r="L373" s="29"/>
      <c r="M373" s="141"/>
      <c r="T373" s="50"/>
      <c r="AT373" s="14" t="s">
        <v>124</v>
      </c>
      <c r="AU373" s="14" t="s">
        <v>78</v>
      </c>
    </row>
    <row r="374" spans="2:65" s="1" customFormat="1" ht="37.9" customHeight="1" x14ac:dyDescent="0.2">
      <c r="B374" s="124"/>
      <c r="C374" s="125" t="s">
        <v>405</v>
      </c>
      <c r="D374" s="125" t="s">
        <v>118</v>
      </c>
      <c r="E374" s="126" t="s">
        <v>677</v>
      </c>
      <c r="F374" s="127" t="s">
        <v>678</v>
      </c>
      <c r="G374" s="128" t="s">
        <v>121</v>
      </c>
      <c r="H374" s="129">
        <v>0.1</v>
      </c>
      <c r="I374" s="130"/>
      <c r="J374" s="131">
        <f>ROUND(I374*H374,2)</f>
        <v>0</v>
      </c>
      <c r="K374" s="127" t="s">
        <v>122</v>
      </c>
      <c r="L374" s="29"/>
      <c r="M374" s="132" t="s">
        <v>3</v>
      </c>
      <c r="N374" s="133" t="s">
        <v>39</v>
      </c>
      <c r="P374" s="134">
        <f>O374*H374</f>
        <v>0</v>
      </c>
      <c r="Q374" s="134">
        <v>0</v>
      </c>
      <c r="R374" s="134">
        <f>Q374*H374</f>
        <v>0</v>
      </c>
      <c r="S374" s="134">
        <v>0</v>
      </c>
      <c r="T374" s="135">
        <f>S374*H374</f>
        <v>0</v>
      </c>
      <c r="AR374" s="136" t="s">
        <v>123</v>
      </c>
      <c r="AT374" s="136" t="s">
        <v>118</v>
      </c>
      <c r="AU374" s="136" t="s">
        <v>78</v>
      </c>
      <c r="AY374" s="14" t="s">
        <v>115</v>
      </c>
      <c r="BE374" s="137">
        <f>IF(N374="základní",J374,0)</f>
        <v>0</v>
      </c>
      <c r="BF374" s="137">
        <f>IF(N374="snížená",J374,0)</f>
        <v>0</v>
      </c>
      <c r="BG374" s="137">
        <f>IF(N374="zákl. přenesená",J374,0)</f>
        <v>0</v>
      </c>
      <c r="BH374" s="137">
        <f>IF(N374="sníž. přenesená",J374,0)</f>
        <v>0</v>
      </c>
      <c r="BI374" s="137">
        <f>IF(N374="nulová",J374,0)</f>
        <v>0</v>
      </c>
      <c r="BJ374" s="14" t="s">
        <v>76</v>
      </c>
      <c r="BK374" s="137">
        <f>ROUND(I374*H374,2)</f>
        <v>0</v>
      </c>
      <c r="BL374" s="14" t="s">
        <v>123</v>
      </c>
      <c r="BM374" s="136" t="s">
        <v>679</v>
      </c>
    </row>
    <row r="375" spans="2:65" s="1" customFormat="1" ht="29.25" x14ac:dyDescent="0.2">
      <c r="B375" s="29"/>
      <c r="D375" s="138" t="s">
        <v>124</v>
      </c>
      <c r="F375" s="139" t="s">
        <v>672</v>
      </c>
      <c r="I375" s="140"/>
      <c r="L375" s="29"/>
      <c r="M375" s="141"/>
      <c r="T375" s="50"/>
      <c r="AT375" s="14" t="s">
        <v>124</v>
      </c>
      <c r="AU375" s="14" t="s">
        <v>78</v>
      </c>
    </row>
    <row r="376" spans="2:65" s="1" customFormat="1" ht="37.9" customHeight="1" x14ac:dyDescent="0.2">
      <c r="B376" s="124"/>
      <c r="C376" s="125" t="s">
        <v>680</v>
      </c>
      <c r="D376" s="125" t="s">
        <v>118</v>
      </c>
      <c r="E376" s="126" t="s">
        <v>681</v>
      </c>
      <c r="F376" s="127" t="s">
        <v>682</v>
      </c>
      <c r="G376" s="128" t="s">
        <v>121</v>
      </c>
      <c r="H376" s="129">
        <v>0.1</v>
      </c>
      <c r="I376" s="130"/>
      <c r="J376" s="131">
        <f>ROUND(I376*H376,2)</f>
        <v>0</v>
      </c>
      <c r="K376" s="127" t="s">
        <v>122</v>
      </c>
      <c r="L376" s="29"/>
      <c r="M376" s="132" t="s">
        <v>3</v>
      </c>
      <c r="N376" s="133" t="s">
        <v>39</v>
      </c>
      <c r="P376" s="134">
        <f>O376*H376</f>
        <v>0</v>
      </c>
      <c r="Q376" s="134">
        <v>0</v>
      </c>
      <c r="R376" s="134">
        <f>Q376*H376</f>
        <v>0</v>
      </c>
      <c r="S376" s="134">
        <v>0</v>
      </c>
      <c r="T376" s="135">
        <f>S376*H376</f>
        <v>0</v>
      </c>
      <c r="AR376" s="136" t="s">
        <v>123</v>
      </c>
      <c r="AT376" s="136" t="s">
        <v>118</v>
      </c>
      <c r="AU376" s="136" t="s">
        <v>78</v>
      </c>
      <c r="AY376" s="14" t="s">
        <v>115</v>
      </c>
      <c r="BE376" s="137">
        <f>IF(N376="základní",J376,0)</f>
        <v>0</v>
      </c>
      <c r="BF376" s="137">
        <f>IF(N376="snížená",J376,0)</f>
        <v>0</v>
      </c>
      <c r="BG376" s="137">
        <f>IF(N376="zákl. přenesená",J376,0)</f>
        <v>0</v>
      </c>
      <c r="BH376" s="137">
        <f>IF(N376="sníž. přenesená",J376,0)</f>
        <v>0</v>
      </c>
      <c r="BI376" s="137">
        <f>IF(N376="nulová",J376,0)</f>
        <v>0</v>
      </c>
      <c r="BJ376" s="14" t="s">
        <v>76</v>
      </c>
      <c r="BK376" s="137">
        <f>ROUND(I376*H376,2)</f>
        <v>0</v>
      </c>
      <c r="BL376" s="14" t="s">
        <v>123</v>
      </c>
      <c r="BM376" s="136" t="s">
        <v>683</v>
      </c>
    </row>
    <row r="377" spans="2:65" s="1" customFormat="1" ht="29.25" x14ac:dyDescent="0.2">
      <c r="B377" s="29"/>
      <c r="D377" s="138" t="s">
        <v>124</v>
      </c>
      <c r="F377" s="139" t="s">
        <v>672</v>
      </c>
      <c r="I377" s="140"/>
      <c r="L377" s="29"/>
      <c r="M377" s="141"/>
      <c r="T377" s="50"/>
      <c r="AT377" s="14" t="s">
        <v>124</v>
      </c>
      <c r="AU377" s="14" t="s">
        <v>78</v>
      </c>
    </row>
    <row r="378" spans="2:65" s="1" customFormat="1" ht="37.9" customHeight="1" x14ac:dyDescent="0.2">
      <c r="B378" s="124"/>
      <c r="C378" s="125" t="s">
        <v>409</v>
      </c>
      <c r="D378" s="125" t="s">
        <v>118</v>
      </c>
      <c r="E378" s="126" t="s">
        <v>684</v>
      </c>
      <c r="F378" s="127" t="s">
        <v>685</v>
      </c>
      <c r="G378" s="128" t="s">
        <v>121</v>
      </c>
      <c r="H378" s="129">
        <v>0.1</v>
      </c>
      <c r="I378" s="130"/>
      <c r="J378" s="131">
        <f>ROUND(I378*H378,2)</f>
        <v>0</v>
      </c>
      <c r="K378" s="127" t="s">
        <v>122</v>
      </c>
      <c r="L378" s="29"/>
      <c r="M378" s="132" t="s">
        <v>3</v>
      </c>
      <c r="N378" s="133" t="s">
        <v>39</v>
      </c>
      <c r="P378" s="134">
        <f>O378*H378</f>
        <v>0</v>
      </c>
      <c r="Q378" s="134">
        <v>0</v>
      </c>
      <c r="R378" s="134">
        <f>Q378*H378</f>
        <v>0</v>
      </c>
      <c r="S378" s="134">
        <v>0</v>
      </c>
      <c r="T378" s="135">
        <f>S378*H378</f>
        <v>0</v>
      </c>
      <c r="AR378" s="136" t="s">
        <v>123</v>
      </c>
      <c r="AT378" s="136" t="s">
        <v>118</v>
      </c>
      <c r="AU378" s="136" t="s">
        <v>78</v>
      </c>
      <c r="AY378" s="14" t="s">
        <v>115</v>
      </c>
      <c r="BE378" s="137">
        <f>IF(N378="základní",J378,0)</f>
        <v>0</v>
      </c>
      <c r="BF378" s="137">
        <f>IF(N378="snížená",J378,0)</f>
        <v>0</v>
      </c>
      <c r="BG378" s="137">
        <f>IF(N378="zákl. přenesená",J378,0)</f>
        <v>0</v>
      </c>
      <c r="BH378" s="137">
        <f>IF(N378="sníž. přenesená",J378,0)</f>
        <v>0</v>
      </c>
      <c r="BI378" s="137">
        <f>IF(N378="nulová",J378,0)</f>
        <v>0</v>
      </c>
      <c r="BJ378" s="14" t="s">
        <v>76</v>
      </c>
      <c r="BK378" s="137">
        <f>ROUND(I378*H378,2)</f>
        <v>0</v>
      </c>
      <c r="BL378" s="14" t="s">
        <v>123</v>
      </c>
      <c r="BM378" s="136" t="s">
        <v>686</v>
      </c>
    </row>
    <row r="379" spans="2:65" s="1" customFormat="1" ht="29.25" x14ac:dyDescent="0.2">
      <c r="B379" s="29"/>
      <c r="D379" s="138" t="s">
        <v>124</v>
      </c>
      <c r="F379" s="139" t="s">
        <v>672</v>
      </c>
      <c r="I379" s="140"/>
      <c r="L379" s="29"/>
      <c r="M379" s="141"/>
      <c r="T379" s="50"/>
      <c r="AT379" s="14" t="s">
        <v>124</v>
      </c>
      <c r="AU379" s="14" t="s">
        <v>78</v>
      </c>
    </row>
    <row r="380" spans="2:65" s="1" customFormat="1" ht="37.9" customHeight="1" x14ac:dyDescent="0.2">
      <c r="B380" s="124"/>
      <c r="C380" s="125" t="s">
        <v>687</v>
      </c>
      <c r="D380" s="125" t="s">
        <v>118</v>
      </c>
      <c r="E380" s="126" t="s">
        <v>688</v>
      </c>
      <c r="F380" s="127" t="s">
        <v>689</v>
      </c>
      <c r="G380" s="128" t="s">
        <v>121</v>
      </c>
      <c r="H380" s="129">
        <v>0.1</v>
      </c>
      <c r="I380" s="130"/>
      <c r="J380" s="131">
        <f>ROUND(I380*H380,2)</f>
        <v>0</v>
      </c>
      <c r="K380" s="127" t="s">
        <v>122</v>
      </c>
      <c r="L380" s="29"/>
      <c r="M380" s="132" t="s">
        <v>3</v>
      </c>
      <c r="N380" s="133" t="s">
        <v>39</v>
      </c>
      <c r="P380" s="134">
        <f>O380*H380</f>
        <v>0</v>
      </c>
      <c r="Q380" s="134">
        <v>0</v>
      </c>
      <c r="R380" s="134">
        <f>Q380*H380</f>
        <v>0</v>
      </c>
      <c r="S380" s="134">
        <v>0</v>
      </c>
      <c r="T380" s="135">
        <f>S380*H380</f>
        <v>0</v>
      </c>
      <c r="AR380" s="136" t="s">
        <v>123</v>
      </c>
      <c r="AT380" s="136" t="s">
        <v>118</v>
      </c>
      <c r="AU380" s="136" t="s">
        <v>78</v>
      </c>
      <c r="AY380" s="14" t="s">
        <v>115</v>
      </c>
      <c r="BE380" s="137">
        <f>IF(N380="základní",J380,0)</f>
        <v>0</v>
      </c>
      <c r="BF380" s="137">
        <f>IF(N380="snížená",J380,0)</f>
        <v>0</v>
      </c>
      <c r="BG380" s="137">
        <f>IF(N380="zákl. přenesená",J380,0)</f>
        <v>0</v>
      </c>
      <c r="BH380" s="137">
        <f>IF(N380="sníž. přenesená",J380,0)</f>
        <v>0</v>
      </c>
      <c r="BI380" s="137">
        <f>IF(N380="nulová",J380,0)</f>
        <v>0</v>
      </c>
      <c r="BJ380" s="14" t="s">
        <v>76</v>
      </c>
      <c r="BK380" s="137">
        <f>ROUND(I380*H380,2)</f>
        <v>0</v>
      </c>
      <c r="BL380" s="14" t="s">
        <v>123</v>
      </c>
      <c r="BM380" s="136" t="s">
        <v>690</v>
      </c>
    </row>
    <row r="381" spans="2:65" s="1" customFormat="1" ht="29.25" x14ac:dyDescent="0.2">
      <c r="B381" s="29"/>
      <c r="D381" s="138" t="s">
        <v>124</v>
      </c>
      <c r="F381" s="139" t="s">
        <v>672</v>
      </c>
      <c r="I381" s="140"/>
      <c r="L381" s="29"/>
      <c r="M381" s="141"/>
      <c r="T381" s="50"/>
      <c r="AT381" s="14" t="s">
        <v>124</v>
      </c>
      <c r="AU381" s="14" t="s">
        <v>78</v>
      </c>
    </row>
    <row r="382" spans="2:65" s="1" customFormat="1" ht="37.9" customHeight="1" x14ac:dyDescent="0.2">
      <c r="B382" s="124"/>
      <c r="C382" s="125" t="s">
        <v>414</v>
      </c>
      <c r="D382" s="125" t="s">
        <v>118</v>
      </c>
      <c r="E382" s="126" t="s">
        <v>691</v>
      </c>
      <c r="F382" s="127" t="s">
        <v>692</v>
      </c>
      <c r="G382" s="128" t="s">
        <v>121</v>
      </c>
      <c r="H382" s="129">
        <v>1</v>
      </c>
      <c r="I382" s="130"/>
      <c r="J382" s="131">
        <f>ROUND(I382*H382,2)</f>
        <v>0</v>
      </c>
      <c r="K382" s="127" t="s">
        <v>122</v>
      </c>
      <c r="L382" s="29"/>
      <c r="M382" s="132" t="s">
        <v>3</v>
      </c>
      <c r="N382" s="133" t="s">
        <v>39</v>
      </c>
      <c r="P382" s="134">
        <f>O382*H382</f>
        <v>0</v>
      </c>
      <c r="Q382" s="134">
        <v>0</v>
      </c>
      <c r="R382" s="134">
        <f>Q382*H382</f>
        <v>0</v>
      </c>
      <c r="S382" s="134">
        <v>0</v>
      </c>
      <c r="T382" s="135">
        <f>S382*H382</f>
        <v>0</v>
      </c>
      <c r="AR382" s="136" t="s">
        <v>123</v>
      </c>
      <c r="AT382" s="136" t="s">
        <v>118</v>
      </c>
      <c r="AU382" s="136" t="s">
        <v>78</v>
      </c>
      <c r="AY382" s="14" t="s">
        <v>115</v>
      </c>
      <c r="BE382" s="137">
        <f>IF(N382="základní",J382,0)</f>
        <v>0</v>
      </c>
      <c r="BF382" s="137">
        <f>IF(N382="snížená",J382,0)</f>
        <v>0</v>
      </c>
      <c r="BG382" s="137">
        <f>IF(N382="zákl. přenesená",J382,0)</f>
        <v>0</v>
      </c>
      <c r="BH382" s="137">
        <f>IF(N382="sníž. přenesená",J382,0)</f>
        <v>0</v>
      </c>
      <c r="BI382" s="137">
        <f>IF(N382="nulová",J382,0)</f>
        <v>0</v>
      </c>
      <c r="BJ382" s="14" t="s">
        <v>76</v>
      </c>
      <c r="BK382" s="137">
        <f>ROUND(I382*H382,2)</f>
        <v>0</v>
      </c>
      <c r="BL382" s="14" t="s">
        <v>123</v>
      </c>
      <c r="BM382" s="136" t="s">
        <v>693</v>
      </c>
    </row>
    <row r="383" spans="2:65" s="1" customFormat="1" ht="29.25" x14ac:dyDescent="0.2">
      <c r="B383" s="29"/>
      <c r="D383" s="138" t="s">
        <v>124</v>
      </c>
      <c r="F383" s="139" t="s">
        <v>672</v>
      </c>
      <c r="I383" s="140"/>
      <c r="L383" s="29"/>
      <c r="M383" s="141"/>
      <c r="T383" s="50"/>
      <c r="AT383" s="14" t="s">
        <v>124</v>
      </c>
      <c r="AU383" s="14" t="s">
        <v>78</v>
      </c>
    </row>
    <row r="384" spans="2:65" s="1" customFormat="1" ht="37.9" customHeight="1" x14ac:dyDescent="0.2">
      <c r="B384" s="124"/>
      <c r="C384" s="125" t="s">
        <v>694</v>
      </c>
      <c r="D384" s="125" t="s">
        <v>118</v>
      </c>
      <c r="E384" s="126" t="s">
        <v>695</v>
      </c>
      <c r="F384" s="127" t="s">
        <v>696</v>
      </c>
      <c r="G384" s="128" t="s">
        <v>121</v>
      </c>
      <c r="H384" s="129">
        <v>1</v>
      </c>
      <c r="I384" s="130"/>
      <c r="J384" s="131">
        <f>ROUND(I384*H384,2)</f>
        <v>0</v>
      </c>
      <c r="K384" s="127" t="s">
        <v>122</v>
      </c>
      <c r="L384" s="29"/>
      <c r="M384" s="132" t="s">
        <v>3</v>
      </c>
      <c r="N384" s="133" t="s">
        <v>39</v>
      </c>
      <c r="P384" s="134">
        <f>O384*H384</f>
        <v>0</v>
      </c>
      <c r="Q384" s="134">
        <v>0</v>
      </c>
      <c r="R384" s="134">
        <f>Q384*H384</f>
        <v>0</v>
      </c>
      <c r="S384" s="134">
        <v>0</v>
      </c>
      <c r="T384" s="135">
        <f>S384*H384</f>
        <v>0</v>
      </c>
      <c r="AR384" s="136" t="s">
        <v>123</v>
      </c>
      <c r="AT384" s="136" t="s">
        <v>118</v>
      </c>
      <c r="AU384" s="136" t="s">
        <v>78</v>
      </c>
      <c r="AY384" s="14" t="s">
        <v>115</v>
      </c>
      <c r="BE384" s="137">
        <f>IF(N384="základní",J384,0)</f>
        <v>0</v>
      </c>
      <c r="BF384" s="137">
        <f>IF(N384="snížená",J384,0)</f>
        <v>0</v>
      </c>
      <c r="BG384" s="137">
        <f>IF(N384="zákl. přenesená",J384,0)</f>
        <v>0</v>
      </c>
      <c r="BH384" s="137">
        <f>IF(N384="sníž. přenesená",J384,0)</f>
        <v>0</v>
      </c>
      <c r="BI384" s="137">
        <f>IF(N384="nulová",J384,0)</f>
        <v>0</v>
      </c>
      <c r="BJ384" s="14" t="s">
        <v>76</v>
      </c>
      <c r="BK384" s="137">
        <f>ROUND(I384*H384,2)</f>
        <v>0</v>
      </c>
      <c r="BL384" s="14" t="s">
        <v>123</v>
      </c>
      <c r="BM384" s="136" t="s">
        <v>697</v>
      </c>
    </row>
    <row r="385" spans="2:65" s="1" customFormat="1" ht="29.25" x14ac:dyDescent="0.2">
      <c r="B385" s="29"/>
      <c r="D385" s="138" t="s">
        <v>124</v>
      </c>
      <c r="F385" s="139" t="s">
        <v>672</v>
      </c>
      <c r="I385" s="140"/>
      <c r="L385" s="29"/>
      <c r="M385" s="141"/>
      <c r="T385" s="50"/>
      <c r="AT385" s="14" t="s">
        <v>124</v>
      </c>
      <c r="AU385" s="14" t="s">
        <v>78</v>
      </c>
    </row>
    <row r="386" spans="2:65" s="1" customFormat="1" ht="37.9" customHeight="1" x14ac:dyDescent="0.2">
      <c r="B386" s="124"/>
      <c r="C386" s="125" t="s">
        <v>417</v>
      </c>
      <c r="D386" s="125" t="s">
        <v>118</v>
      </c>
      <c r="E386" s="126" t="s">
        <v>698</v>
      </c>
      <c r="F386" s="127" t="s">
        <v>699</v>
      </c>
      <c r="G386" s="128" t="s">
        <v>121</v>
      </c>
      <c r="H386" s="129">
        <v>1</v>
      </c>
      <c r="I386" s="130"/>
      <c r="J386" s="131">
        <f>ROUND(I386*H386,2)</f>
        <v>0</v>
      </c>
      <c r="K386" s="127" t="s">
        <v>122</v>
      </c>
      <c r="L386" s="29"/>
      <c r="M386" s="132" t="s">
        <v>3</v>
      </c>
      <c r="N386" s="133" t="s">
        <v>39</v>
      </c>
      <c r="P386" s="134">
        <f>O386*H386</f>
        <v>0</v>
      </c>
      <c r="Q386" s="134">
        <v>0</v>
      </c>
      <c r="R386" s="134">
        <f>Q386*H386</f>
        <v>0</v>
      </c>
      <c r="S386" s="134">
        <v>0</v>
      </c>
      <c r="T386" s="135">
        <f>S386*H386</f>
        <v>0</v>
      </c>
      <c r="AR386" s="136" t="s">
        <v>123</v>
      </c>
      <c r="AT386" s="136" t="s">
        <v>118</v>
      </c>
      <c r="AU386" s="136" t="s">
        <v>78</v>
      </c>
      <c r="AY386" s="14" t="s">
        <v>115</v>
      </c>
      <c r="BE386" s="137">
        <f>IF(N386="základní",J386,0)</f>
        <v>0</v>
      </c>
      <c r="BF386" s="137">
        <f>IF(N386="snížená",J386,0)</f>
        <v>0</v>
      </c>
      <c r="BG386" s="137">
        <f>IF(N386="zákl. přenesená",J386,0)</f>
        <v>0</v>
      </c>
      <c r="BH386" s="137">
        <f>IF(N386="sníž. přenesená",J386,0)</f>
        <v>0</v>
      </c>
      <c r="BI386" s="137">
        <f>IF(N386="nulová",J386,0)</f>
        <v>0</v>
      </c>
      <c r="BJ386" s="14" t="s">
        <v>76</v>
      </c>
      <c r="BK386" s="137">
        <f>ROUND(I386*H386,2)</f>
        <v>0</v>
      </c>
      <c r="BL386" s="14" t="s">
        <v>123</v>
      </c>
      <c r="BM386" s="136" t="s">
        <v>700</v>
      </c>
    </row>
    <row r="387" spans="2:65" s="1" customFormat="1" ht="29.25" x14ac:dyDescent="0.2">
      <c r="B387" s="29"/>
      <c r="D387" s="138" t="s">
        <v>124</v>
      </c>
      <c r="F387" s="139" t="s">
        <v>672</v>
      </c>
      <c r="I387" s="140"/>
      <c r="L387" s="29"/>
      <c r="M387" s="141"/>
      <c r="T387" s="50"/>
      <c r="AT387" s="14" t="s">
        <v>124</v>
      </c>
      <c r="AU387" s="14" t="s">
        <v>78</v>
      </c>
    </row>
    <row r="388" spans="2:65" s="1" customFormat="1" ht="37.9" customHeight="1" x14ac:dyDescent="0.2">
      <c r="B388" s="124"/>
      <c r="C388" s="125" t="s">
        <v>701</v>
      </c>
      <c r="D388" s="125" t="s">
        <v>118</v>
      </c>
      <c r="E388" s="126" t="s">
        <v>702</v>
      </c>
      <c r="F388" s="127" t="s">
        <v>703</v>
      </c>
      <c r="G388" s="128" t="s">
        <v>121</v>
      </c>
      <c r="H388" s="129">
        <v>1</v>
      </c>
      <c r="I388" s="130"/>
      <c r="J388" s="131">
        <f>ROUND(I388*H388,2)</f>
        <v>0</v>
      </c>
      <c r="K388" s="127" t="s">
        <v>122</v>
      </c>
      <c r="L388" s="29"/>
      <c r="M388" s="132" t="s">
        <v>3</v>
      </c>
      <c r="N388" s="133" t="s">
        <v>39</v>
      </c>
      <c r="P388" s="134">
        <f>O388*H388</f>
        <v>0</v>
      </c>
      <c r="Q388" s="134">
        <v>0</v>
      </c>
      <c r="R388" s="134">
        <f>Q388*H388</f>
        <v>0</v>
      </c>
      <c r="S388" s="134">
        <v>0</v>
      </c>
      <c r="T388" s="135">
        <f>S388*H388</f>
        <v>0</v>
      </c>
      <c r="AR388" s="136" t="s">
        <v>123</v>
      </c>
      <c r="AT388" s="136" t="s">
        <v>118</v>
      </c>
      <c r="AU388" s="136" t="s">
        <v>78</v>
      </c>
      <c r="AY388" s="14" t="s">
        <v>115</v>
      </c>
      <c r="BE388" s="137">
        <f>IF(N388="základní",J388,0)</f>
        <v>0</v>
      </c>
      <c r="BF388" s="137">
        <f>IF(N388="snížená",J388,0)</f>
        <v>0</v>
      </c>
      <c r="BG388" s="137">
        <f>IF(N388="zákl. přenesená",J388,0)</f>
        <v>0</v>
      </c>
      <c r="BH388" s="137">
        <f>IF(N388="sníž. přenesená",J388,0)</f>
        <v>0</v>
      </c>
      <c r="BI388" s="137">
        <f>IF(N388="nulová",J388,0)</f>
        <v>0</v>
      </c>
      <c r="BJ388" s="14" t="s">
        <v>76</v>
      </c>
      <c r="BK388" s="137">
        <f>ROUND(I388*H388,2)</f>
        <v>0</v>
      </c>
      <c r="BL388" s="14" t="s">
        <v>123</v>
      </c>
      <c r="BM388" s="136" t="s">
        <v>704</v>
      </c>
    </row>
    <row r="389" spans="2:65" s="1" customFormat="1" ht="29.25" x14ac:dyDescent="0.2">
      <c r="B389" s="29"/>
      <c r="D389" s="138" t="s">
        <v>124</v>
      </c>
      <c r="F389" s="139" t="s">
        <v>672</v>
      </c>
      <c r="I389" s="140"/>
      <c r="L389" s="29"/>
      <c r="M389" s="141"/>
      <c r="T389" s="50"/>
      <c r="AT389" s="14" t="s">
        <v>124</v>
      </c>
      <c r="AU389" s="14" t="s">
        <v>78</v>
      </c>
    </row>
    <row r="390" spans="2:65" s="1" customFormat="1" ht="37.9" customHeight="1" x14ac:dyDescent="0.2">
      <c r="B390" s="124"/>
      <c r="C390" s="125" t="s">
        <v>421</v>
      </c>
      <c r="D390" s="125" t="s">
        <v>118</v>
      </c>
      <c r="E390" s="126" t="s">
        <v>705</v>
      </c>
      <c r="F390" s="127" t="s">
        <v>706</v>
      </c>
      <c r="G390" s="128" t="s">
        <v>121</v>
      </c>
      <c r="H390" s="129">
        <v>1</v>
      </c>
      <c r="I390" s="130"/>
      <c r="J390" s="131">
        <f>ROUND(I390*H390,2)</f>
        <v>0</v>
      </c>
      <c r="K390" s="127" t="s">
        <v>122</v>
      </c>
      <c r="L390" s="29"/>
      <c r="M390" s="132" t="s">
        <v>3</v>
      </c>
      <c r="N390" s="133" t="s">
        <v>39</v>
      </c>
      <c r="P390" s="134">
        <f>O390*H390</f>
        <v>0</v>
      </c>
      <c r="Q390" s="134">
        <v>0</v>
      </c>
      <c r="R390" s="134">
        <f>Q390*H390</f>
        <v>0</v>
      </c>
      <c r="S390" s="134">
        <v>0</v>
      </c>
      <c r="T390" s="135">
        <f>S390*H390</f>
        <v>0</v>
      </c>
      <c r="AR390" s="136" t="s">
        <v>123</v>
      </c>
      <c r="AT390" s="136" t="s">
        <v>118</v>
      </c>
      <c r="AU390" s="136" t="s">
        <v>78</v>
      </c>
      <c r="AY390" s="14" t="s">
        <v>115</v>
      </c>
      <c r="BE390" s="137">
        <f>IF(N390="základní",J390,0)</f>
        <v>0</v>
      </c>
      <c r="BF390" s="137">
        <f>IF(N390="snížená",J390,0)</f>
        <v>0</v>
      </c>
      <c r="BG390" s="137">
        <f>IF(N390="zákl. přenesená",J390,0)</f>
        <v>0</v>
      </c>
      <c r="BH390" s="137">
        <f>IF(N390="sníž. přenesená",J390,0)</f>
        <v>0</v>
      </c>
      <c r="BI390" s="137">
        <f>IF(N390="nulová",J390,0)</f>
        <v>0</v>
      </c>
      <c r="BJ390" s="14" t="s">
        <v>76</v>
      </c>
      <c r="BK390" s="137">
        <f>ROUND(I390*H390,2)</f>
        <v>0</v>
      </c>
      <c r="BL390" s="14" t="s">
        <v>123</v>
      </c>
      <c r="BM390" s="136" t="s">
        <v>707</v>
      </c>
    </row>
    <row r="391" spans="2:65" s="1" customFormat="1" ht="29.25" x14ac:dyDescent="0.2">
      <c r="B391" s="29"/>
      <c r="D391" s="138" t="s">
        <v>124</v>
      </c>
      <c r="F391" s="139" t="s">
        <v>672</v>
      </c>
      <c r="I391" s="140"/>
      <c r="L391" s="29"/>
      <c r="M391" s="141"/>
      <c r="T391" s="50"/>
      <c r="AT391" s="14" t="s">
        <v>124</v>
      </c>
      <c r="AU391" s="14" t="s">
        <v>78</v>
      </c>
    </row>
    <row r="392" spans="2:65" s="1" customFormat="1" ht="37.9" customHeight="1" x14ac:dyDescent="0.2">
      <c r="B392" s="124"/>
      <c r="C392" s="125" t="s">
        <v>708</v>
      </c>
      <c r="D392" s="125" t="s">
        <v>118</v>
      </c>
      <c r="E392" s="126" t="s">
        <v>709</v>
      </c>
      <c r="F392" s="127" t="s">
        <v>710</v>
      </c>
      <c r="G392" s="128" t="s">
        <v>121</v>
      </c>
      <c r="H392" s="129">
        <v>1</v>
      </c>
      <c r="I392" s="130"/>
      <c r="J392" s="131">
        <f>ROUND(I392*H392,2)</f>
        <v>0</v>
      </c>
      <c r="K392" s="127" t="s">
        <v>122</v>
      </c>
      <c r="L392" s="29"/>
      <c r="M392" s="132" t="s">
        <v>3</v>
      </c>
      <c r="N392" s="133" t="s">
        <v>39</v>
      </c>
      <c r="P392" s="134">
        <f>O392*H392</f>
        <v>0</v>
      </c>
      <c r="Q392" s="134">
        <v>0</v>
      </c>
      <c r="R392" s="134">
        <f>Q392*H392</f>
        <v>0</v>
      </c>
      <c r="S392" s="134">
        <v>0</v>
      </c>
      <c r="T392" s="135">
        <f>S392*H392</f>
        <v>0</v>
      </c>
      <c r="AR392" s="136" t="s">
        <v>123</v>
      </c>
      <c r="AT392" s="136" t="s">
        <v>118</v>
      </c>
      <c r="AU392" s="136" t="s">
        <v>78</v>
      </c>
      <c r="AY392" s="14" t="s">
        <v>115</v>
      </c>
      <c r="BE392" s="137">
        <f>IF(N392="základní",J392,0)</f>
        <v>0</v>
      </c>
      <c r="BF392" s="137">
        <f>IF(N392="snížená",J392,0)</f>
        <v>0</v>
      </c>
      <c r="BG392" s="137">
        <f>IF(N392="zákl. přenesená",J392,0)</f>
        <v>0</v>
      </c>
      <c r="BH392" s="137">
        <f>IF(N392="sníž. přenesená",J392,0)</f>
        <v>0</v>
      </c>
      <c r="BI392" s="137">
        <f>IF(N392="nulová",J392,0)</f>
        <v>0</v>
      </c>
      <c r="BJ392" s="14" t="s">
        <v>76</v>
      </c>
      <c r="BK392" s="137">
        <f>ROUND(I392*H392,2)</f>
        <v>0</v>
      </c>
      <c r="BL392" s="14" t="s">
        <v>123</v>
      </c>
      <c r="BM392" s="136" t="s">
        <v>711</v>
      </c>
    </row>
    <row r="393" spans="2:65" s="1" customFormat="1" ht="29.25" x14ac:dyDescent="0.2">
      <c r="B393" s="29"/>
      <c r="D393" s="138" t="s">
        <v>124</v>
      </c>
      <c r="F393" s="139" t="s">
        <v>672</v>
      </c>
      <c r="I393" s="140"/>
      <c r="L393" s="29"/>
      <c r="M393" s="141"/>
      <c r="T393" s="50"/>
      <c r="AT393" s="14" t="s">
        <v>124</v>
      </c>
      <c r="AU393" s="14" t="s">
        <v>78</v>
      </c>
    </row>
    <row r="394" spans="2:65" s="1" customFormat="1" ht="44.25" customHeight="1" x14ac:dyDescent="0.2">
      <c r="B394" s="124"/>
      <c r="C394" s="125" t="s">
        <v>424</v>
      </c>
      <c r="D394" s="125" t="s">
        <v>118</v>
      </c>
      <c r="E394" s="126" t="s">
        <v>712</v>
      </c>
      <c r="F394" s="127" t="s">
        <v>713</v>
      </c>
      <c r="G394" s="128" t="s">
        <v>121</v>
      </c>
      <c r="H394" s="129">
        <v>1</v>
      </c>
      <c r="I394" s="130"/>
      <c r="J394" s="131">
        <f>ROUND(I394*H394,2)</f>
        <v>0</v>
      </c>
      <c r="K394" s="127" t="s">
        <v>122</v>
      </c>
      <c r="L394" s="29"/>
      <c r="M394" s="132" t="s">
        <v>3</v>
      </c>
      <c r="N394" s="133" t="s">
        <v>39</v>
      </c>
      <c r="P394" s="134">
        <f>O394*H394</f>
        <v>0</v>
      </c>
      <c r="Q394" s="134">
        <v>0</v>
      </c>
      <c r="R394" s="134">
        <f>Q394*H394</f>
        <v>0</v>
      </c>
      <c r="S394" s="134">
        <v>0</v>
      </c>
      <c r="T394" s="135">
        <f>S394*H394</f>
        <v>0</v>
      </c>
      <c r="AR394" s="136" t="s">
        <v>123</v>
      </c>
      <c r="AT394" s="136" t="s">
        <v>118</v>
      </c>
      <c r="AU394" s="136" t="s">
        <v>78</v>
      </c>
      <c r="AY394" s="14" t="s">
        <v>115</v>
      </c>
      <c r="BE394" s="137">
        <f>IF(N394="základní",J394,0)</f>
        <v>0</v>
      </c>
      <c r="BF394" s="137">
        <f>IF(N394="snížená",J394,0)</f>
        <v>0</v>
      </c>
      <c r="BG394" s="137">
        <f>IF(N394="zákl. přenesená",J394,0)</f>
        <v>0</v>
      </c>
      <c r="BH394" s="137">
        <f>IF(N394="sníž. přenesená",J394,0)</f>
        <v>0</v>
      </c>
      <c r="BI394" s="137">
        <f>IF(N394="nulová",J394,0)</f>
        <v>0</v>
      </c>
      <c r="BJ394" s="14" t="s">
        <v>76</v>
      </c>
      <c r="BK394" s="137">
        <f>ROUND(I394*H394,2)</f>
        <v>0</v>
      </c>
      <c r="BL394" s="14" t="s">
        <v>123</v>
      </c>
      <c r="BM394" s="136" t="s">
        <v>714</v>
      </c>
    </row>
    <row r="395" spans="2:65" s="1" customFormat="1" ht="39" x14ac:dyDescent="0.2">
      <c r="B395" s="29"/>
      <c r="D395" s="138" t="s">
        <v>124</v>
      </c>
      <c r="F395" s="139" t="s">
        <v>715</v>
      </c>
      <c r="I395" s="140"/>
      <c r="L395" s="29"/>
      <c r="M395" s="141"/>
      <c r="T395" s="50"/>
      <c r="AT395" s="14" t="s">
        <v>124</v>
      </c>
      <c r="AU395" s="14" t="s">
        <v>78</v>
      </c>
    </row>
    <row r="396" spans="2:65" s="1" customFormat="1" ht="44.25" customHeight="1" x14ac:dyDescent="0.2">
      <c r="B396" s="124"/>
      <c r="C396" s="125" t="s">
        <v>716</v>
      </c>
      <c r="D396" s="125" t="s">
        <v>118</v>
      </c>
      <c r="E396" s="126" t="s">
        <v>717</v>
      </c>
      <c r="F396" s="127" t="s">
        <v>718</v>
      </c>
      <c r="G396" s="128" t="s">
        <v>121</v>
      </c>
      <c r="H396" s="129">
        <v>1</v>
      </c>
      <c r="I396" s="130"/>
      <c r="J396" s="131">
        <f>ROUND(I396*H396,2)</f>
        <v>0</v>
      </c>
      <c r="K396" s="127" t="s">
        <v>122</v>
      </c>
      <c r="L396" s="29"/>
      <c r="M396" s="132" t="s">
        <v>3</v>
      </c>
      <c r="N396" s="133" t="s">
        <v>39</v>
      </c>
      <c r="P396" s="134">
        <f>O396*H396</f>
        <v>0</v>
      </c>
      <c r="Q396" s="134">
        <v>0</v>
      </c>
      <c r="R396" s="134">
        <f>Q396*H396</f>
        <v>0</v>
      </c>
      <c r="S396" s="134">
        <v>0</v>
      </c>
      <c r="T396" s="135">
        <f>S396*H396</f>
        <v>0</v>
      </c>
      <c r="AR396" s="136" t="s">
        <v>123</v>
      </c>
      <c r="AT396" s="136" t="s">
        <v>118</v>
      </c>
      <c r="AU396" s="136" t="s">
        <v>78</v>
      </c>
      <c r="AY396" s="14" t="s">
        <v>115</v>
      </c>
      <c r="BE396" s="137">
        <f>IF(N396="základní",J396,0)</f>
        <v>0</v>
      </c>
      <c r="BF396" s="137">
        <f>IF(N396="snížená",J396,0)</f>
        <v>0</v>
      </c>
      <c r="BG396" s="137">
        <f>IF(N396="zákl. přenesená",J396,0)</f>
        <v>0</v>
      </c>
      <c r="BH396" s="137">
        <f>IF(N396="sníž. přenesená",J396,0)</f>
        <v>0</v>
      </c>
      <c r="BI396" s="137">
        <f>IF(N396="nulová",J396,0)</f>
        <v>0</v>
      </c>
      <c r="BJ396" s="14" t="s">
        <v>76</v>
      </c>
      <c r="BK396" s="137">
        <f>ROUND(I396*H396,2)</f>
        <v>0</v>
      </c>
      <c r="BL396" s="14" t="s">
        <v>123</v>
      </c>
      <c r="BM396" s="136" t="s">
        <v>719</v>
      </c>
    </row>
    <row r="397" spans="2:65" s="1" customFormat="1" ht="39" x14ac:dyDescent="0.2">
      <c r="B397" s="29"/>
      <c r="D397" s="138" t="s">
        <v>124</v>
      </c>
      <c r="F397" s="139" t="s">
        <v>715</v>
      </c>
      <c r="I397" s="140"/>
      <c r="L397" s="29"/>
      <c r="M397" s="141"/>
      <c r="T397" s="50"/>
      <c r="AT397" s="14" t="s">
        <v>124</v>
      </c>
      <c r="AU397" s="14" t="s">
        <v>78</v>
      </c>
    </row>
    <row r="398" spans="2:65" s="1" customFormat="1" ht="44.25" customHeight="1" x14ac:dyDescent="0.2">
      <c r="B398" s="124"/>
      <c r="C398" s="125" t="s">
        <v>428</v>
      </c>
      <c r="D398" s="125" t="s">
        <v>118</v>
      </c>
      <c r="E398" s="126" t="s">
        <v>720</v>
      </c>
      <c r="F398" s="127" t="s">
        <v>721</v>
      </c>
      <c r="G398" s="128" t="s">
        <v>121</v>
      </c>
      <c r="H398" s="129">
        <v>1</v>
      </c>
      <c r="I398" s="130"/>
      <c r="J398" s="131">
        <f>ROUND(I398*H398,2)</f>
        <v>0</v>
      </c>
      <c r="K398" s="127" t="s">
        <v>122</v>
      </c>
      <c r="L398" s="29"/>
      <c r="M398" s="132" t="s">
        <v>3</v>
      </c>
      <c r="N398" s="133" t="s">
        <v>39</v>
      </c>
      <c r="P398" s="134">
        <f>O398*H398</f>
        <v>0</v>
      </c>
      <c r="Q398" s="134">
        <v>0</v>
      </c>
      <c r="R398" s="134">
        <f>Q398*H398</f>
        <v>0</v>
      </c>
      <c r="S398" s="134">
        <v>0</v>
      </c>
      <c r="T398" s="135">
        <f>S398*H398</f>
        <v>0</v>
      </c>
      <c r="AR398" s="136" t="s">
        <v>123</v>
      </c>
      <c r="AT398" s="136" t="s">
        <v>118</v>
      </c>
      <c r="AU398" s="136" t="s">
        <v>78</v>
      </c>
      <c r="AY398" s="14" t="s">
        <v>115</v>
      </c>
      <c r="BE398" s="137">
        <f>IF(N398="základní",J398,0)</f>
        <v>0</v>
      </c>
      <c r="BF398" s="137">
        <f>IF(N398="snížená",J398,0)</f>
        <v>0</v>
      </c>
      <c r="BG398" s="137">
        <f>IF(N398="zákl. přenesená",J398,0)</f>
        <v>0</v>
      </c>
      <c r="BH398" s="137">
        <f>IF(N398="sníž. přenesená",J398,0)</f>
        <v>0</v>
      </c>
      <c r="BI398" s="137">
        <f>IF(N398="nulová",J398,0)</f>
        <v>0</v>
      </c>
      <c r="BJ398" s="14" t="s">
        <v>76</v>
      </c>
      <c r="BK398" s="137">
        <f>ROUND(I398*H398,2)</f>
        <v>0</v>
      </c>
      <c r="BL398" s="14" t="s">
        <v>123</v>
      </c>
      <c r="BM398" s="136" t="s">
        <v>722</v>
      </c>
    </row>
    <row r="399" spans="2:65" s="1" customFormat="1" ht="39" x14ac:dyDescent="0.2">
      <c r="B399" s="29"/>
      <c r="D399" s="138" t="s">
        <v>124</v>
      </c>
      <c r="F399" s="139" t="s">
        <v>715</v>
      </c>
      <c r="I399" s="140"/>
      <c r="L399" s="29"/>
      <c r="M399" s="141"/>
      <c r="T399" s="50"/>
      <c r="AT399" s="14" t="s">
        <v>124</v>
      </c>
      <c r="AU399" s="14" t="s">
        <v>78</v>
      </c>
    </row>
    <row r="400" spans="2:65" s="1" customFormat="1" ht="44.25" customHeight="1" x14ac:dyDescent="0.2">
      <c r="B400" s="124"/>
      <c r="C400" s="125" t="s">
        <v>723</v>
      </c>
      <c r="D400" s="125" t="s">
        <v>118</v>
      </c>
      <c r="E400" s="126" t="s">
        <v>724</v>
      </c>
      <c r="F400" s="127" t="s">
        <v>725</v>
      </c>
      <c r="G400" s="128" t="s">
        <v>121</v>
      </c>
      <c r="H400" s="129">
        <v>1</v>
      </c>
      <c r="I400" s="130"/>
      <c r="J400" s="131">
        <f>ROUND(I400*H400,2)</f>
        <v>0</v>
      </c>
      <c r="K400" s="127" t="s">
        <v>122</v>
      </c>
      <c r="L400" s="29"/>
      <c r="M400" s="132" t="s">
        <v>3</v>
      </c>
      <c r="N400" s="133" t="s">
        <v>39</v>
      </c>
      <c r="P400" s="134">
        <f>O400*H400</f>
        <v>0</v>
      </c>
      <c r="Q400" s="134">
        <v>0</v>
      </c>
      <c r="R400" s="134">
        <f>Q400*H400</f>
        <v>0</v>
      </c>
      <c r="S400" s="134">
        <v>0</v>
      </c>
      <c r="T400" s="135">
        <f>S400*H400</f>
        <v>0</v>
      </c>
      <c r="AR400" s="136" t="s">
        <v>123</v>
      </c>
      <c r="AT400" s="136" t="s">
        <v>118</v>
      </c>
      <c r="AU400" s="136" t="s">
        <v>78</v>
      </c>
      <c r="AY400" s="14" t="s">
        <v>115</v>
      </c>
      <c r="BE400" s="137">
        <f>IF(N400="základní",J400,0)</f>
        <v>0</v>
      </c>
      <c r="BF400" s="137">
        <f>IF(N400="snížená",J400,0)</f>
        <v>0</v>
      </c>
      <c r="BG400" s="137">
        <f>IF(N400="zákl. přenesená",J400,0)</f>
        <v>0</v>
      </c>
      <c r="BH400" s="137">
        <f>IF(N400="sníž. přenesená",J400,0)</f>
        <v>0</v>
      </c>
      <c r="BI400" s="137">
        <f>IF(N400="nulová",J400,0)</f>
        <v>0</v>
      </c>
      <c r="BJ400" s="14" t="s">
        <v>76</v>
      </c>
      <c r="BK400" s="137">
        <f>ROUND(I400*H400,2)</f>
        <v>0</v>
      </c>
      <c r="BL400" s="14" t="s">
        <v>123</v>
      </c>
      <c r="BM400" s="136" t="s">
        <v>726</v>
      </c>
    </row>
    <row r="401" spans="2:65" s="1" customFormat="1" ht="39" x14ac:dyDescent="0.2">
      <c r="B401" s="29"/>
      <c r="D401" s="138" t="s">
        <v>124</v>
      </c>
      <c r="F401" s="139" t="s">
        <v>715</v>
      </c>
      <c r="I401" s="140"/>
      <c r="L401" s="29"/>
      <c r="M401" s="141"/>
      <c r="T401" s="50"/>
      <c r="AT401" s="14" t="s">
        <v>124</v>
      </c>
      <c r="AU401" s="14" t="s">
        <v>78</v>
      </c>
    </row>
    <row r="402" spans="2:65" s="1" customFormat="1" ht="44.25" customHeight="1" x14ac:dyDescent="0.2">
      <c r="B402" s="124"/>
      <c r="C402" s="125" t="s">
        <v>431</v>
      </c>
      <c r="D402" s="125" t="s">
        <v>118</v>
      </c>
      <c r="E402" s="126" t="s">
        <v>727</v>
      </c>
      <c r="F402" s="127" t="s">
        <v>728</v>
      </c>
      <c r="G402" s="128" t="s">
        <v>121</v>
      </c>
      <c r="H402" s="129">
        <v>1</v>
      </c>
      <c r="I402" s="130"/>
      <c r="J402" s="131">
        <f>ROUND(I402*H402,2)</f>
        <v>0</v>
      </c>
      <c r="K402" s="127" t="s">
        <v>122</v>
      </c>
      <c r="L402" s="29"/>
      <c r="M402" s="132" t="s">
        <v>3</v>
      </c>
      <c r="N402" s="133" t="s">
        <v>39</v>
      </c>
      <c r="P402" s="134">
        <f>O402*H402</f>
        <v>0</v>
      </c>
      <c r="Q402" s="134">
        <v>0</v>
      </c>
      <c r="R402" s="134">
        <f>Q402*H402</f>
        <v>0</v>
      </c>
      <c r="S402" s="134">
        <v>0</v>
      </c>
      <c r="T402" s="135">
        <f>S402*H402</f>
        <v>0</v>
      </c>
      <c r="AR402" s="136" t="s">
        <v>123</v>
      </c>
      <c r="AT402" s="136" t="s">
        <v>118</v>
      </c>
      <c r="AU402" s="136" t="s">
        <v>78</v>
      </c>
      <c r="AY402" s="14" t="s">
        <v>115</v>
      </c>
      <c r="BE402" s="137">
        <f>IF(N402="základní",J402,0)</f>
        <v>0</v>
      </c>
      <c r="BF402" s="137">
        <f>IF(N402="snížená",J402,0)</f>
        <v>0</v>
      </c>
      <c r="BG402" s="137">
        <f>IF(N402="zákl. přenesená",J402,0)</f>
        <v>0</v>
      </c>
      <c r="BH402" s="137">
        <f>IF(N402="sníž. přenesená",J402,0)</f>
        <v>0</v>
      </c>
      <c r="BI402" s="137">
        <f>IF(N402="nulová",J402,0)</f>
        <v>0</v>
      </c>
      <c r="BJ402" s="14" t="s">
        <v>76</v>
      </c>
      <c r="BK402" s="137">
        <f>ROUND(I402*H402,2)</f>
        <v>0</v>
      </c>
      <c r="BL402" s="14" t="s">
        <v>123</v>
      </c>
      <c r="BM402" s="136" t="s">
        <v>729</v>
      </c>
    </row>
    <row r="403" spans="2:65" s="1" customFormat="1" ht="39" x14ac:dyDescent="0.2">
      <c r="B403" s="29"/>
      <c r="D403" s="138" t="s">
        <v>124</v>
      </c>
      <c r="F403" s="139" t="s">
        <v>715</v>
      </c>
      <c r="I403" s="140"/>
      <c r="L403" s="29"/>
      <c r="M403" s="141"/>
      <c r="T403" s="50"/>
      <c r="AT403" s="14" t="s">
        <v>124</v>
      </c>
      <c r="AU403" s="14" t="s">
        <v>78</v>
      </c>
    </row>
    <row r="404" spans="2:65" s="1" customFormat="1" ht="44.25" customHeight="1" x14ac:dyDescent="0.2">
      <c r="B404" s="124"/>
      <c r="C404" s="125" t="s">
        <v>730</v>
      </c>
      <c r="D404" s="125" t="s">
        <v>118</v>
      </c>
      <c r="E404" s="126" t="s">
        <v>731</v>
      </c>
      <c r="F404" s="127" t="s">
        <v>732</v>
      </c>
      <c r="G404" s="128" t="s">
        <v>121</v>
      </c>
      <c r="H404" s="129">
        <v>1</v>
      </c>
      <c r="I404" s="130"/>
      <c r="J404" s="131">
        <f>ROUND(I404*H404,2)</f>
        <v>0</v>
      </c>
      <c r="K404" s="127" t="s">
        <v>122</v>
      </c>
      <c r="L404" s="29"/>
      <c r="M404" s="132" t="s">
        <v>3</v>
      </c>
      <c r="N404" s="133" t="s">
        <v>39</v>
      </c>
      <c r="P404" s="134">
        <f>O404*H404</f>
        <v>0</v>
      </c>
      <c r="Q404" s="134">
        <v>0</v>
      </c>
      <c r="R404" s="134">
        <f>Q404*H404</f>
        <v>0</v>
      </c>
      <c r="S404" s="134">
        <v>0</v>
      </c>
      <c r="T404" s="135">
        <f>S404*H404</f>
        <v>0</v>
      </c>
      <c r="AR404" s="136" t="s">
        <v>123</v>
      </c>
      <c r="AT404" s="136" t="s">
        <v>118</v>
      </c>
      <c r="AU404" s="136" t="s">
        <v>78</v>
      </c>
      <c r="AY404" s="14" t="s">
        <v>115</v>
      </c>
      <c r="BE404" s="137">
        <f>IF(N404="základní",J404,0)</f>
        <v>0</v>
      </c>
      <c r="BF404" s="137">
        <f>IF(N404="snížená",J404,0)</f>
        <v>0</v>
      </c>
      <c r="BG404" s="137">
        <f>IF(N404="zákl. přenesená",J404,0)</f>
        <v>0</v>
      </c>
      <c r="BH404" s="137">
        <f>IF(N404="sníž. přenesená",J404,0)</f>
        <v>0</v>
      </c>
      <c r="BI404" s="137">
        <f>IF(N404="nulová",J404,0)</f>
        <v>0</v>
      </c>
      <c r="BJ404" s="14" t="s">
        <v>76</v>
      </c>
      <c r="BK404" s="137">
        <f>ROUND(I404*H404,2)</f>
        <v>0</v>
      </c>
      <c r="BL404" s="14" t="s">
        <v>123</v>
      </c>
      <c r="BM404" s="136" t="s">
        <v>733</v>
      </c>
    </row>
    <row r="405" spans="2:65" s="1" customFormat="1" ht="39" x14ac:dyDescent="0.2">
      <c r="B405" s="29"/>
      <c r="D405" s="138" t="s">
        <v>124</v>
      </c>
      <c r="F405" s="139" t="s">
        <v>715</v>
      </c>
      <c r="I405" s="140"/>
      <c r="L405" s="29"/>
      <c r="M405" s="141"/>
      <c r="T405" s="50"/>
      <c r="AT405" s="14" t="s">
        <v>124</v>
      </c>
      <c r="AU405" s="14" t="s">
        <v>78</v>
      </c>
    </row>
    <row r="406" spans="2:65" s="1" customFormat="1" ht="44.25" customHeight="1" x14ac:dyDescent="0.2">
      <c r="B406" s="124"/>
      <c r="C406" s="125" t="s">
        <v>435</v>
      </c>
      <c r="D406" s="125" t="s">
        <v>118</v>
      </c>
      <c r="E406" s="126" t="s">
        <v>734</v>
      </c>
      <c r="F406" s="127" t="s">
        <v>735</v>
      </c>
      <c r="G406" s="128" t="s">
        <v>121</v>
      </c>
      <c r="H406" s="129">
        <v>1</v>
      </c>
      <c r="I406" s="130"/>
      <c r="J406" s="131">
        <f>ROUND(I406*H406,2)</f>
        <v>0</v>
      </c>
      <c r="K406" s="127" t="s">
        <v>122</v>
      </c>
      <c r="L406" s="29"/>
      <c r="M406" s="132" t="s">
        <v>3</v>
      </c>
      <c r="N406" s="133" t="s">
        <v>39</v>
      </c>
      <c r="P406" s="134">
        <f>O406*H406</f>
        <v>0</v>
      </c>
      <c r="Q406" s="134">
        <v>0</v>
      </c>
      <c r="R406" s="134">
        <f>Q406*H406</f>
        <v>0</v>
      </c>
      <c r="S406" s="134">
        <v>0</v>
      </c>
      <c r="T406" s="135">
        <f>S406*H406</f>
        <v>0</v>
      </c>
      <c r="AR406" s="136" t="s">
        <v>123</v>
      </c>
      <c r="AT406" s="136" t="s">
        <v>118</v>
      </c>
      <c r="AU406" s="136" t="s">
        <v>78</v>
      </c>
      <c r="AY406" s="14" t="s">
        <v>115</v>
      </c>
      <c r="BE406" s="137">
        <f>IF(N406="základní",J406,0)</f>
        <v>0</v>
      </c>
      <c r="BF406" s="137">
        <f>IF(N406="snížená",J406,0)</f>
        <v>0</v>
      </c>
      <c r="BG406" s="137">
        <f>IF(N406="zákl. přenesená",J406,0)</f>
        <v>0</v>
      </c>
      <c r="BH406" s="137">
        <f>IF(N406="sníž. přenesená",J406,0)</f>
        <v>0</v>
      </c>
      <c r="BI406" s="137">
        <f>IF(N406="nulová",J406,0)</f>
        <v>0</v>
      </c>
      <c r="BJ406" s="14" t="s">
        <v>76</v>
      </c>
      <c r="BK406" s="137">
        <f>ROUND(I406*H406,2)</f>
        <v>0</v>
      </c>
      <c r="BL406" s="14" t="s">
        <v>123</v>
      </c>
      <c r="BM406" s="136" t="s">
        <v>736</v>
      </c>
    </row>
    <row r="407" spans="2:65" s="1" customFormat="1" ht="39" x14ac:dyDescent="0.2">
      <c r="B407" s="29"/>
      <c r="D407" s="138" t="s">
        <v>124</v>
      </c>
      <c r="F407" s="139" t="s">
        <v>715</v>
      </c>
      <c r="I407" s="140"/>
      <c r="L407" s="29"/>
      <c r="M407" s="141"/>
      <c r="T407" s="50"/>
      <c r="AT407" s="14" t="s">
        <v>124</v>
      </c>
      <c r="AU407" s="14" t="s">
        <v>78</v>
      </c>
    </row>
    <row r="408" spans="2:65" s="1" customFormat="1" ht="44.25" customHeight="1" x14ac:dyDescent="0.2">
      <c r="B408" s="124"/>
      <c r="C408" s="125" t="s">
        <v>737</v>
      </c>
      <c r="D408" s="125" t="s">
        <v>118</v>
      </c>
      <c r="E408" s="126" t="s">
        <v>738</v>
      </c>
      <c r="F408" s="127" t="s">
        <v>739</v>
      </c>
      <c r="G408" s="128" t="s">
        <v>121</v>
      </c>
      <c r="H408" s="129">
        <v>1</v>
      </c>
      <c r="I408" s="130"/>
      <c r="J408" s="131">
        <f>ROUND(I408*H408,2)</f>
        <v>0</v>
      </c>
      <c r="K408" s="127" t="s">
        <v>122</v>
      </c>
      <c r="L408" s="29"/>
      <c r="M408" s="132" t="s">
        <v>3</v>
      </c>
      <c r="N408" s="133" t="s">
        <v>39</v>
      </c>
      <c r="P408" s="134">
        <f>O408*H408</f>
        <v>0</v>
      </c>
      <c r="Q408" s="134">
        <v>0</v>
      </c>
      <c r="R408" s="134">
        <f>Q408*H408</f>
        <v>0</v>
      </c>
      <c r="S408" s="134">
        <v>0</v>
      </c>
      <c r="T408" s="135">
        <f>S408*H408</f>
        <v>0</v>
      </c>
      <c r="AR408" s="136" t="s">
        <v>123</v>
      </c>
      <c r="AT408" s="136" t="s">
        <v>118</v>
      </c>
      <c r="AU408" s="136" t="s">
        <v>78</v>
      </c>
      <c r="AY408" s="14" t="s">
        <v>115</v>
      </c>
      <c r="BE408" s="137">
        <f>IF(N408="základní",J408,0)</f>
        <v>0</v>
      </c>
      <c r="BF408" s="137">
        <f>IF(N408="snížená",J408,0)</f>
        <v>0</v>
      </c>
      <c r="BG408" s="137">
        <f>IF(N408="zákl. přenesená",J408,0)</f>
        <v>0</v>
      </c>
      <c r="BH408" s="137">
        <f>IF(N408="sníž. přenesená",J408,0)</f>
        <v>0</v>
      </c>
      <c r="BI408" s="137">
        <f>IF(N408="nulová",J408,0)</f>
        <v>0</v>
      </c>
      <c r="BJ408" s="14" t="s">
        <v>76</v>
      </c>
      <c r="BK408" s="137">
        <f>ROUND(I408*H408,2)</f>
        <v>0</v>
      </c>
      <c r="BL408" s="14" t="s">
        <v>123</v>
      </c>
      <c r="BM408" s="136" t="s">
        <v>740</v>
      </c>
    </row>
    <row r="409" spans="2:65" s="1" customFormat="1" ht="39" x14ac:dyDescent="0.2">
      <c r="B409" s="29"/>
      <c r="D409" s="138" t="s">
        <v>124</v>
      </c>
      <c r="F409" s="139" t="s">
        <v>715</v>
      </c>
      <c r="I409" s="140"/>
      <c r="L409" s="29"/>
      <c r="M409" s="141"/>
      <c r="T409" s="50"/>
      <c r="AT409" s="14" t="s">
        <v>124</v>
      </c>
      <c r="AU409" s="14" t="s">
        <v>78</v>
      </c>
    </row>
    <row r="410" spans="2:65" s="1" customFormat="1" ht="44.25" customHeight="1" x14ac:dyDescent="0.2">
      <c r="B410" s="124"/>
      <c r="C410" s="125" t="s">
        <v>438</v>
      </c>
      <c r="D410" s="125" t="s">
        <v>118</v>
      </c>
      <c r="E410" s="126" t="s">
        <v>741</v>
      </c>
      <c r="F410" s="127" t="s">
        <v>742</v>
      </c>
      <c r="G410" s="128" t="s">
        <v>121</v>
      </c>
      <c r="H410" s="129">
        <v>1</v>
      </c>
      <c r="I410" s="130"/>
      <c r="J410" s="131">
        <f>ROUND(I410*H410,2)</f>
        <v>0</v>
      </c>
      <c r="K410" s="127" t="s">
        <v>122</v>
      </c>
      <c r="L410" s="29"/>
      <c r="M410" s="132" t="s">
        <v>3</v>
      </c>
      <c r="N410" s="133" t="s">
        <v>39</v>
      </c>
      <c r="P410" s="134">
        <f>O410*H410</f>
        <v>0</v>
      </c>
      <c r="Q410" s="134">
        <v>0</v>
      </c>
      <c r="R410" s="134">
        <f>Q410*H410</f>
        <v>0</v>
      </c>
      <c r="S410" s="134">
        <v>0</v>
      </c>
      <c r="T410" s="135">
        <f>S410*H410</f>
        <v>0</v>
      </c>
      <c r="AR410" s="136" t="s">
        <v>123</v>
      </c>
      <c r="AT410" s="136" t="s">
        <v>118</v>
      </c>
      <c r="AU410" s="136" t="s">
        <v>78</v>
      </c>
      <c r="AY410" s="14" t="s">
        <v>115</v>
      </c>
      <c r="BE410" s="137">
        <f>IF(N410="základní",J410,0)</f>
        <v>0</v>
      </c>
      <c r="BF410" s="137">
        <f>IF(N410="snížená",J410,0)</f>
        <v>0</v>
      </c>
      <c r="BG410" s="137">
        <f>IF(N410="zákl. přenesená",J410,0)</f>
        <v>0</v>
      </c>
      <c r="BH410" s="137">
        <f>IF(N410="sníž. přenesená",J410,0)</f>
        <v>0</v>
      </c>
      <c r="BI410" s="137">
        <f>IF(N410="nulová",J410,0)</f>
        <v>0</v>
      </c>
      <c r="BJ410" s="14" t="s">
        <v>76</v>
      </c>
      <c r="BK410" s="137">
        <f>ROUND(I410*H410,2)</f>
        <v>0</v>
      </c>
      <c r="BL410" s="14" t="s">
        <v>123</v>
      </c>
      <c r="BM410" s="136" t="s">
        <v>743</v>
      </c>
    </row>
    <row r="411" spans="2:65" s="1" customFormat="1" ht="39" x14ac:dyDescent="0.2">
      <c r="B411" s="29"/>
      <c r="D411" s="138" t="s">
        <v>124</v>
      </c>
      <c r="F411" s="139" t="s">
        <v>715</v>
      </c>
      <c r="I411" s="140"/>
      <c r="L411" s="29"/>
      <c r="M411" s="141"/>
      <c r="T411" s="50"/>
      <c r="AT411" s="14" t="s">
        <v>124</v>
      </c>
      <c r="AU411" s="14" t="s">
        <v>78</v>
      </c>
    </row>
    <row r="412" spans="2:65" s="1" customFormat="1" ht="44.25" customHeight="1" x14ac:dyDescent="0.2">
      <c r="B412" s="124"/>
      <c r="C412" s="125" t="s">
        <v>744</v>
      </c>
      <c r="D412" s="125" t="s">
        <v>118</v>
      </c>
      <c r="E412" s="126" t="s">
        <v>745</v>
      </c>
      <c r="F412" s="127" t="s">
        <v>746</v>
      </c>
      <c r="G412" s="128" t="s">
        <v>121</v>
      </c>
      <c r="H412" s="129">
        <v>0.1</v>
      </c>
      <c r="I412" s="130"/>
      <c r="J412" s="131">
        <f>ROUND(I412*H412,2)</f>
        <v>0</v>
      </c>
      <c r="K412" s="127" t="s">
        <v>122</v>
      </c>
      <c r="L412" s="29"/>
      <c r="M412" s="132" t="s">
        <v>3</v>
      </c>
      <c r="N412" s="133" t="s">
        <v>39</v>
      </c>
      <c r="P412" s="134">
        <f>O412*H412</f>
        <v>0</v>
      </c>
      <c r="Q412" s="134">
        <v>0</v>
      </c>
      <c r="R412" s="134">
        <f>Q412*H412</f>
        <v>0</v>
      </c>
      <c r="S412" s="134">
        <v>0</v>
      </c>
      <c r="T412" s="135">
        <f>S412*H412</f>
        <v>0</v>
      </c>
      <c r="AR412" s="136" t="s">
        <v>123</v>
      </c>
      <c r="AT412" s="136" t="s">
        <v>118</v>
      </c>
      <c r="AU412" s="136" t="s">
        <v>78</v>
      </c>
      <c r="AY412" s="14" t="s">
        <v>115</v>
      </c>
      <c r="BE412" s="137">
        <f>IF(N412="základní",J412,0)</f>
        <v>0</v>
      </c>
      <c r="BF412" s="137">
        <f>IF(N412="snížená",J412,0)</f>
        <v>0</v>
      </c>
      <c r="BG412" s="137">
        <f>IF(N412="zákl. přenesená",J412,0)</f>
        <v>0</v>
      </c>
      <c r="BH412" s="137">
        <f>IF(N412="sníž. přenesená",J412,0)</f>
        <v>0</v>
      </c>
      <c r="BI412" s="137">
        <f>IF(N412="nulová",J412,0)</f>
        <v>0</v>
      </c>
      <c r="BJ412" s="14" t="s">
        <v>76</v>
      </c>
      <c r="BK412" s="137">
        <f>ROUND(I412*H412,2)</f>
        <v>0</v>
      </c>
      <c r="BL412" s="14" t="s">
        <v>123</v>
      </c>
      <c r="BM412" s="136" t="s">
        <v>747</v>
      </c>
    </row>
    <row r="413" spans="2:65" s="1" customFormat="1" ht="39" x14ac:dyDescent="0.2">
      <c r="B413" s="29"/>
      <c r="D413" s="138" t="s">
        <v>124</v>
      </c>
      <c r="F413" s="139" t="s">
        <v>748</v>
      </c>
      <c r="I413" s="140"/>
      <c r="L413" s="29"/>
      <c r="M413" s="141"/>
      <c r="T413" s="50"/>
      <c r="AT413" s="14" t="s">
        <v>124</v>
      </c>
      <c r="AU413" s="14" t="s">
        <v>78</v>
      </c>
    </row>
    <row r="414" spans="2:65" s="1" customFormat="1" ht="44.25" customHeight="1" x14ac:dyDescent="0.2">
      <c r="B414" s="124"/>
      <c r="C414" s="125" t="s">
        <v>442</v>
      </c>
      <c r="D414" s="125" t="s">
        <v>118</v>
      </c>
      <c r="E414" s="126" t="s">
        <v>749</v>
      </c>
      <c r="F414" s="127" t="s">
        <v>750</v>
      </c>
      <c r="G414" s="128" t="s">
        <v>121</v>
      </c>
      <c r="H414" s="129">
        <v>0.1</v>
      </c>
      <c r="I414" s="130"/>
      <c r="J414" s="131">
        <f>ROUND(I414*H414,2)</f>
        <v>0</v>
      </c>
      <c r="K414" s="127" t="s">
        <v>122</v>
      </c>
      <c r="L414" s="29"/>
      <c r="M414" s="132" t="s">
        <v>3</v>
      </c>
      <c r="N414" s="133" t="s">
        <v>39</v>
      </c>
      <c r="P414" s="134">
        <f>O414*H414</f>
        <v>0</v>
      </c>
      <c r="Q414" s="134">
        <v>0</v>
      </c>
      <c r="R414" s="134">
        <f>Q414*H414</f>
        <v>0</v>
      </c>
      <c r="S414" s="134">
        <v>0</v>
      </c>
      <c r="T414" s="135">
        <f>S414*H414</f>
        <v>0</v>
      </c>
      <c r="AR414" s="136" t="s">
        <v>123</v>
      </c>
      <c r="AT414" s="136" t="s">
        <v>118</v>
      </c>
      <c r="AU414" s="136" t="s">
        <v>78</v>
      </c>
      <c r="AY414" s="14" t="s">
        <v>115</v>
      </c>
      <c r="BE414" s="137">
        <f>IF(N414="základní",J414,0)</f>
        <v>0</v>
      </c>
      <c r="BF414" s="137">
        <f>IF(N414="snížená",J414,0)</f>
        <v>0</v>
      </c>
      <c r="BG414" s="137">
        <f>IF(N414="zákl. přenesená",J414,0)</f>
        <v>0</v>
      </c>
      <c r="BH414" s="137">
        <f>IF(N414="sníž. přenesená",J414,0)</f>
        <v>0</v>
      </c>
      <c r="BI414" s="137">
        <f>IF(N414="nulová",J414,0)</f>
        <v>0</v>
      </c>
      <c r="BJ414" s="14" t="s">
        <v>76</v>
      </c>
      <c r="BK414" s="137">
        <f>ROUND(I414*H414,2)</f>
        <v>0</v>
      </c>
      <c r="BL414" s="14" t="s">
        <v>123</v>
      </c>
      <c r="BM414" s="136" t="s">
        <v>751</v>
      </c>
    </row>
    <row r="415" spans="2:65" s="1" customFormat="1" ht="39" x14ac:dyDescent="0.2">
      <c r="B415" s="29"/>
      <c r="D415" s="138" t="s">
        <v>124</v>
      </c>
      <c r="F415" s="139" t="s">
        <v>748</v>
      </c>
      <c r="I415" s="140"/>
      <c r="L415" s="29"/>
      <c r="M415" s="141"/>
      <c r="T415" s="50"/>
      <c r="AT415" s="14" t="s">
        <v>124</v>
      </c>
      <c r="AU415" s="14" t="s">
        <v>78</v>
      </c>
    </row>
    <row r="416" spans="2:65" s="1" customFormat="1" ht="44.25" customHeight="1" x14ac:dyDescent="0.2">
      <c r="B416" s="124"/>
      <c r="C416" s="125" t="s">
        <v>752</v>
      </c>
      <c r="D416" s="125" t="s">
        <v>118</v>
      </c>
      <c r="E416" s="126" t="s">
        <v>753</v>
      </c>
      <c r="F416" s="127" t="s">
        <v>754</v>
      </c>
      <c r="G416" s="128" t="s">
        <v>121</v>
      </c>
      <c r="H416" s="129">
        <v>0.1</v>
      </c>
      <c r="I416" s="130"/>
      <c r="J416" s="131">
        <f>ROUND(I416*H416,2)</f>
        <v>0</v>
      </c>
      <c r="K416" s="127" t="s">
        <v>122</v>
      </c>
      <c r="L416" s="29"/>
      <c r="M416" s="132" t="s">
        <v>3</v>
      </c>
      <c r="N416" s="133" t="s">
        <v>39</v>
      </c>
      <c r="P416" s="134">
        <f>O416*H416</f>
        <v>0</v>
      </c>
      <c r="Q416" s="134">
        <v>0</v>
      </c>
      <c r="R416" s="134">
        <f>Q416*H416</f>
        <v>0</v>
      </c>
      <c r="S416" s="134">
        <v>0</v>
      </c>
      <c r="T416" s="135">
        <f>S416*H416</f>
        <v>0</v>
      </c>
      <c r="AR416" s="136" t="s">
        <v>123</v>
      </c>
      <c r="AT416" s="136" t="s">
        <v>118</v>
      </c>
      <c r="AU416" s="136" t="s">
        <v>78</v>
      </c>
      <c r="AY416" s="14" t="s">
        <v>115</v>
      </c>
      <c r="BE416" s="137">
        <f>IF(N416="základní",J416,0)</f>
        <v>0</v>
      </c>
      <c r="BF416" s="137">
        <f>IF(N416="snížená",J416,0)</f>
        <v>0</v>
      </c>
      <c r="BG416" s="137">
        <f>IF(N416="zákl. přenesená",J416,0)</f>
        <v>0</v>
      </c>
      <c r="BH416" s="137">
        <f>IF(N416="sníž. přenesená",J416,0)</f>
        <v>0</v>
      </c>
      <c r="BI416" s="137">
        <f>IF(N416="nulová",J416,0)</f>
        <v>0</v>
      </c>
      <c r="BJ416" s="14" t="s">
        <v>76</v>
      </c>
      <c r="BK416" s="137">
        <f>ROUND(I416*H416,2)</f>
        <v>0</v>
      </c>
      <c r="BL416" s="14" t="s">
        <v>123</v>
      </c>
      <c r="BM416" s="136" t="s">
        <v>755</v>
      </c>
    </row>
    <row r="417" spans="2:65" s="1" customFormat="1" ht="39" x14ac:dyDescent="0.2">
      <c r="B417" s="29"/>
      <c r="D417" s="138" t="s">
        <v>124</v>
      </c>
      <c r="F417" s="139" t="s">
        <v>748</v>
      </c>
      <c r="I417" s="140"/>
      <c r="L417" s="29"/>
      <c r="M417" s="141"/>
      <c r="T417" s="50"/>
      <c r="AT417" s="14" t="s">
        <v>124</v>
      </c>
      <c r="AU417" s="14" t="s">
        <v>78</v>
      </c>
    </row>
    <row r="418" spans="2:65" s="1" customFormat="1" ht="44.25" customHeight="1" x14ac:dyDescent="0.2">
      <c r="B418" s="124"/>
      <c r="C418" s="125" t="s">
        <v>445</v>
      </c>
      <c r="D418" s="125" t="s">
        <v>118</v>
      </c>
      <c r="E418" s="126" t="s">
        <v>756</v>
      </c>
      <c r="F418" s="127" t="s">
        <v>757</v>
      </c>
      <c r="G418" s="128" t="s">
        <v>121</v>
      </c>
      <c r="H418" s="129">
        <v>0.1</v>
      </c>
      <c r="I418" s="130"/>
      <c r="J418" s="131">
        <f>ROUND(I418*H418,2)</f>
        <v>0</v>
      </c>
      <c r="K418" s="127" t="s">
        <v>122</v>
      </c>
      <c r="L418" s="29"/>
      <c r="M418" s="132" t="s">
        <v>3</v>
      </c>
      <c r="N418" s="133" t="s">
        <v>39</v>
      </c>
      <c r="P418" s="134">
        <f>O418*H418</f>
        <v>0</v>
      </c>
      <c r="Q418" s="134">
        <v>0</v>
      </c>
      <c r="R418" s="134">
        <f>Q418*H418</f>
        <v>0</v>
      </c>
      <c r="S418" s="134">
        <v>0</v>
      </c>
      <c r="T418" s="135">
        <f>S418*H418</f>
        <v>0</v>
      </c>
      <c r="AR418" s="136" t="s">
        <v>123</v>
      </c>
      <c r="AT418" s="136" t="s">
        <v>118</v>
      </c>
      <c r="AU418" s="136" t="s">
        <v>78</v>
      </c>
      <c r="AY418" s="14" t="s">
        <v>115</v>
      </c>
      <c r="BE418" s="137">
        <f>IF(N418="základní",J418,0)</f>
        <v>0</v>
      </c>
      <c r="BF418" s="137">
        <f>IF(N418="snížená",J418,0)</f>
        <v>0</v>
      </c>
      <c r="BG418" s="137">
        <f>IF(N418="zákl. přenesená",J418,0)</f>
        <v>0</v>
      </c>
      <c r="BH418" s="137">
        <f>IF(N418="sníž. přenesená",J418,0)</f>
        <v>0</v>
      </c>
      <c r="BI418" s="137">
        <f>IF(N418="nulová",J418,0)</f>
        <v>0</v>
      </c>
      <c r="BJ418" s="14" t="s">
        <v>76</v>
      </c>
      <c r="BK418" s="137">
        <f>ROUND(I418*H418,2)</f>
        <v>0</v>
      </c>
      <c r="BL418" s="14" t="s">
        <v>123</v>
      </c>
      <c r="BM418" s="136" t="s">
        <v>758</v>
      </c>
    </row>
    <row r="419" spans="2:65" s="1" customFormat="1" ht="39" x14ac:dyDescent="0.2">
      <c r="B419" s="29"/>
      <c r="D419" s="138" t="s">
        <v>124</v>
      </c>
      <c r="F419" s="139" t="s">
        <v>748</v>
      </c>
      <c r="I419" s="140"/>
      <c r="L419" s="29"/>
      <c r="M419" s="141"/>
      <c r="T419" s="50"/>
      <c r="AT419" s="14" t="s">
        <v>124</v>
      </c>
      <c r="AU419" s="14" t="s">
        <v>78</v>
      </c>
    </row>
    <row r="420" spans="2:65" s="1" customFormat="1" ht="44.25" customHeight="1" x14ac:dyDescent="0.2">
      <c r="B420" s="124"/>
      <c r="C420" s="125" t="s">
        <v>759</v>
      </c>
      <c r="D420" s="125" t="s">
        <v>118</v>
      </c>
      <c r="E420" s="126" t="s">
        <v>760</v>
      </c>
      <c r="F420" s="127" t="s">
        <v>761</v>
      </c>
      <c r="G420" s="128" t="s">
        <v>121</v>
      </c>
      <c r="H420" s="129">
        <v>0.1</v>
      </c>
      <c r="I420" s="130"/>
      <c r="J420" s="131">
        <f>ROUND(I420*H420,2)</f>
        <v>0</v>
      </c>
      <c r="K420" s="127" t="s">
        <v>122</v>
      </c>
      <c r="L420" s="29"/>
      <c r="M420" s="132" t="s">
        <v>3</v>
      </c>
      <c r="N420" s="133" t="s">
        <v>39</v>
      </c>
      <c r="P420" s="134">
        <f>O420*H420</f>
        <v>0</v>
      </c>
      <c r="Q420" s="134">
        <v>0</v>
      </c>
      <c r="R420" s="134">
        <f>Q420*H420</f>
        <v>0</v>
      </c>
      <c r="S420" s="134">
        <v>0</v>
      </c>
      <c r="T420" s="135">
        <f>S420*H420</f>
        <v>0</v>
      </c>
      <c r="AR420" s="136" t="s">
        <v>123</v>
      </c>
      <c r="AT420" s="136" t="s">
        <v>118</v>
      </c>
      <c r="AU420" s="136" t="s">
        <v>78</v>
      </c>
      <c r="AY420" s="14" t="s">
        <v>115</v>
      </c>
      <c r="BE420" s="137">
        <f>IF(N420="základní",J420,0)</f>
        <v>0</v>
      </c>
      <c r="BF420" s="137">
        <f>IF(N420="snížená",J420,0)</f>
        <v>0</v>
      </c>
      <c r="BG420" s="137">
        <f>IF(N420="zákl. přenesená",J420,0)</f>
        <v>0</v>
      </c>
      <c r="BH420" s="137">
        <f>IF(N420="sníž. přenesená",J420,0)</f>
        <v>0</v>
      </c>
      <c r="BI420" s="137">
        <f>IF(N420="nulová",J420,0)</f>
        <v>0</v>
      </c>
      <c r="BJ420" s="14" t="s">
        <v>76</v>
      </c>
      <c r="BK420" s="137">
        <f>ROUND(I420*H420,2)</f>
        <v>0</v>
      </c>
      <c r="BL420" s="14" t="s">
        <v>123</v>
      </c>
      <c r="BM420" s="136" t="s">
        <v>762</v>
      </c>
    </row>
    <row r="421" spans="2:65" s="1" customFormat="1" ht="39" x14ac:dyDescent="0.2">
      <c r="B421" s="29"/>
      <c r="D421" s="138" t="s">
        <v>124</v>
      </c>
      <c r="F421" s="139" t="s">
        <v>748</v>
      </c>
      <c r="I421" s="140"/>
      <c r="L421" s="29"/>
      <c r="M421" s="141"/>
      <c r="T421" s="50"/>
      <c r="AT421" s="14" t="s">
        <v>124</v>
      </c>
      <c r="AU421" s="14" t="s">
        <v>78</v>
      </c>
    </row>
    <row r="422" spans="2:65" s="1" customFormat="1" ht="44.25" customHeight="1" x14ac:dyDescent="0.2">
      <c r="B422" s="124"/>
      <c r="C422" s="125" t="s">
        <v>449</v>
      </c>
      <c r="D422" s="125" t="s">
        <v>118</v>
      </c>
      <c r="E422" s="126" t="s">
        <v>763</v>
      </c>
      <c r="F422" s="127" t="s">
        <v>764</v>
      </c>
      <c r="G422" s="128" t="s">
        <v>121</v>
      </c>
      <c r="H422" s="129">
        <v>0.1</v>
      </c>
      <c r="I422" s="130"/>
      <c r="J422" s="131">
        <f>ROUND(I422*H422,2)</f>
        <v>0</v>
      </c>
      <c r="K422" s="127" t="s">
        <v>122</v>
      </c>
      <c r="L422" s="29"/>
      <c r="M422" s="132" t="s">
        <v>3</v>
      </c>
      <c r="N422" s="133" t="s">
        <v>39</v>
      </c>
      <c r="P422" s="134">
        <f>O422*H422</f>
        <v>0</v>
      </c>
      <c r="Q422" s="134">
        <v>0</v>
      </c>
      <c r="R422" s="134">
        <f>Q422*H422</f>
        <v>0</v>
      </c>
      <c r="S422" s="134">
        <v>0</v>
      </c>
      <c r="T422" s="135">
        <f>S422*H422</f>
        <v>0</v>
      </c>
      <c r="AR422" s="136" t="s">
        <v>123</v>
      </c>
      <c r="AT422" s="136" t="s">
        <v>118</v>
      </c>
      <c r="AU422" s="136" t="s">
        <v>78</v>
      </c>
      <c r="AY422" s="14" t="s">
        <v>115</v>
      </c>
      <c r="BE422" s="137">
        <f>IF(N422="základní",J422,0)</f>
        <v>0</v>
      </c>
      <c r="BF422" s="137">
        <f>IF(N422="snížená",J422,0)</f>
        <v>0</v>
      </c>
      <c r="BG422" s="137">
        <f>IF(N422="zákl. přenesená",J422,0)</f>
        <v>0</v>
      </c>
      <c r="BH422" s="137">
        <f>IF(N422="sníž. přenesená",J422,0)</f>
        <v>0</v>
      </c>
      <c r="BI422" s="137">
        <f>IF(N422="nulová",J422,0)</f>
        <v>0</v>
      </c>
      <c r="BJ422" s="14" t="s">
        <v>76</v>
      </c>
      <c r="BK422" s="137">
        <f>ROUND(I422*H422,2)</f>
        <v>0</v>
      </c>
      <c r="BL422" s="14" t="s">
        <v>123</v>
      </c>
      <c r="BM422" s="136" t="s">
        <v>765</v>
      </c>
    </row>
    <row r="423" spans="2:65" s="1" customFormat="1" ht="39" x14ac:dyDescent="0.2">
      <c r="B423" s="29"/>
      <c r="D423" s="138" t="s">
        <v>124</v>
      </c>
      <c r="F423" s="139" t="s">
        <v>748</v>
      </c>
      <c r="I423" s="140"/>
      <c r="L423" s="29"/>
      <c r="M423" s="141"/>
      <c r="T423" s="50"/>
      <c r="AT423" s="14" t="s">
        <v>124</v>
      </c>
      <c r="AU423" s="14" t="s">
        <v>78</v>
      </c>
    </row>
    <row r="424" spans="2:65" s="1" customFormat="1" ht="44.25" customHeight="1" x14ac:dyDescent="0.2">
      <c r="B424" s="124"/>
      <c r="C424" s="125" t="s">
        <v>766</v>
      </c>
      <c r="D424" s="125" t="s">
        <v>118</v>
      </c>
      <c r="E424" s="126" t="s">
        <v>767</v>
      </c>
      <c r="F424" s="127" t="s">
        <v>768</v>
      </c>
      <c r="G424" s="128" t="s">
        <v>121</v>
      </c>
      <c r="H424" s="129">
        <v>0.1</v>
      </c>
      <c r="I424" s="130"/>
      <c r="J424" s="131">
        <f>ROUND(I424*H424,2)</f>
        <v>0</v>
      </c>
      <c r="K424" s="127" t="s">
        <v>122</v>
      </c>
      <c r="L424" s="29"/>
      <c r="M424" s="132" t="s">
        <v>3</v>
      </c>
      <c r="N424" s="133" t="s">
        <v>39</v>
      </c>
      <c r="P424" s="134">
        <f>O424*H424</f>
        <v>0</v>
      </c>
      <c r="Q424" s="134">
        <v>0</v>
      </c>
      <c r="R424" s="134">
        <f>Q424*H424</f>
        <v>0</v>
      </c>
      <c r="S424" s="134">
        <v>0</v>
      </c>
      <c r="T424" s="135">
        <f>S424*H424</f>
        <v>0</v>
      </c>
      <c r="AR424" s="136" t="s">
        <v>123</v>
      </c>
      <c r="AT424" s="136" t="s">
        <v>118</v>
      </c>
      <c r="AU424" s="136" t="s">
        <v>78</v>
      </c>
      <c r="AY424" s="14" t="s">
        <v>115</v>
      </c>
      <c r="BE424" s="137">
        <f>IF(N424="základní",J424,0)</f>
        <v>0</v>
      </c>
      <c r="BF424" s="137">
        <f>IF(N424="snížená",J424,0)</f>
        <v>0</v>
      </c>
      <c r="BG424" s="137">
        <f>IF(N424="zákl. přenesená",J424,0)</f>
        <v>0</v>
      </c>
      <c r="BH424" s="137">
        <f>IF(N424="sníž. přenesená",J424,0)</f>
        <v>0</v>
      </c>
      <c r="BI424" s="137">
        <f>IF(N424="nulová",J424,0)</f>
        <v>0</v>
      </c>
      <c r="BJ424" s="14" t="s">
        <v>76</v>
      </c>
      <c r="BK424" s="137">
        <f>ROUND(I424*H424,2)</f>
        <v>0</v>
      </c>
      <c r="BL424" s="14" t="s">
        <v>123</v>
      </c>
      <c r="BM424" s="136" t="s">
        <v>769</v>
      </c>
    </row>
    <row r="425" spans="2:65" s="1" customFormat="1" ht="39" x14ac:dyDescent="0.2">
      <c r="B425" s="29"/>
      <c r="D425" s="138" t="s">
        <v>124</v>
      </c>
      <c r="F425" s="139" t="s">
        <v>748</v>
      </c>
      <c r="I425" s="140"/>
      <c r="L425" s="29"/>
      <c r="M425" s="141"/>
      <c r="T425" s="50"/>
      <c r="AT425" s="14" t="s">
        <v>124</v>
      </c>
      <c r="AU425" s="14" t="s">
        <v>78</v>
      </c>
    </row>
    <row r="426" spans="2:65" s="1" customFormat="1" ht="44.25" customHeight="1" x14ac:dyDescent="0.2">
      <c r="B426" s="124"/>
      <c r="C426" s="125" t="s">
        <v>452</v>
      </c>
      <c r="D426" s="125" t="s">
        <v>118</v>
      </c>
      <c r="E426" s="126" t="s">
        <v>770</v>
      </c>
      <c r="F426" s="127" t="s">
        <v>771</v>
      </c>
      <c r="G426" s="128" t="s">
        <v>121</v>
      </c>
      <c r="H426" s="129">
        <v>0.1</v>
      </c>
      <c r="I426" s="130"/>
      <c r="J426" s="131">
        <f>ROUND(I426*H426,2)</f>
        <v>0</v>
      </c>
      <c r="K426" s="127" t="s">
        <v>122</v>
      </c>
      <c r="L426" s="29"/>
      <c r="M426" s="132" t="s">
        <v>3</v>
      </c>
      <c r="N426" s="133" t="s">
        <v>39</v>
      </c>
      <c r="P426" s="134">
        <f>O426*H426</f>
        <v>0</v>
      </c>
      <c r="Q426" s="134">
        <v>0</v>
      </c>
      <c r="R426" s="134">
        <f>Q426*H426</f>
        <v>0</v>
      </c>
      <c r="S426" s="134">
        <v>0</v>
      </c>
      <c r="T426" s="135">
        <f>S426*H426</f>
        <v>0</v>
      </c>
      <c r="AR426" s="136" t="s">
        <v>123</v>
      </c>
      <c r="AT426" s="136" t="s">
        <v>118</v>
      </c>
      <c r="AU426" s="136" t="s">
        <v>78</v>
      </c>
      <c r="AY426" s="14" t="s">
        <v>115</v>
      </c>
      <c r="BE426" s="137">
        <f>IF(N426="základní",J426,0)</f>
        <v>0</v>
      </c>
      <c r="BF426" s="137">
        <f>IF(N426="snížená",J426,0)</f>
        <v>0</v>
      </c>
      <c r="BG426" s="137">
        <f>IF(N426="zákl. přenesená",J426,0)</f>
        <v>0</v>
      </c>
      <c r="BH426" s="137">
        <f>IF(N426="sníž. přenesená",J426,0)</f>
        <v>0</v>
      </c>
      <c r="BI426" s="137">
        <f>IF(N426="nulová",J426,0)</f>
        <v>0</v>
      </c>
      <c r="BJ426" s="14" t="s">
        <v>76</v>
      </c>
      <c r="BK426" s="137">
        <f>ROUND(I426*H426,2)</f>
        <v>0</v>
      </c>
      <c r="BL426" s="14" t="s">
        <v>123</v>
      </c>
      <c r="BM426" s="136" t="s">
        <v>772</v>
      </c>
    </row>
    <row r="427" spans="2:65" s="1" customFormat="1" ht="39" x14ac:dyDescent="0.2">
      <c r="B427" s="29"/>
      <c r="D427" s="138" t="s">
        <v>124</v>
      </c>
      <c r="F427" s="139" t="s">
        <v>748</v>
      </c>
      <c r="I427" s="140"/>
      <c r="L427" s="29"/>
      <c r="M427" s="141"/>
      <c r="T427" s="50"/>
      <c r="AT427" s="14" t="s">
        <v>124</v>
      </c>
      <c r="AU427" s="14" t="s">
        <v>78</v>
      </c>
    </row>
    <row r="428" spans="2:65" s="1" customFormat="1" ht="49.15" customHeight="1" x14ac:dyDescent="0.2">
      <c r="B428" s="124"/>
      <c r="C428" s="125" t="s">
        <v>773</v>
      </c>
      <c r="D428" s="125" t="s">
        <v>118</v>
      </c>
      <c r="E428" s="126" t="s">
        <v>774</v>
      </c>
      <c r="F428" s="127" t="s">
        <v>775</v>
      </c>
      <c r="G428" s="128" t="s">
        <v>121</v>
      </c>
      <c r="H428" s="129">
        <v>0.1</v>
      </c>
      <c r="I428" s="130"/>
      <c r="J428" s="131">
        <f>ROUND(I428*H428,2)</f>
        <v>0</v>
      </c>
      <c r="K428" s="127" t="s">
        <v>122</v>
      </c>
      <c r="L428" s="29"/>
      <c r="M428" s="132" t="s">
        <v>3</v>
      </c>
      <c r="N428" s="133" t="s">
        <v>39</v>
      </c>
      <c r="P428" s="134">
        <f>O428*H428</f>
        <v>0</v>
      </c>
      <c r="Q428" s="134">
        <v>0</v>
      </c>
      <c r="R428" s="134">
        <f>Q428*H428</f>
        <v>0</v>
      </c>
      <c r="S428" s="134">
        <v>0</v>
      </c>
      <c r="T428" s="135">
        <f>S428*H428</f>
        <v>0</v>
      </c>
      <c r="AR428" s="136" t="s">
        <v>123</v>
      </c>
      <c r="AT428" s="136" t="s">
        <v>118</v>
      </c>
      <c r="AU428" s="136" t="s">
        <v>78</v>
      </c>
      <c r="AY428" s="14" t="s">
        <v>115</v>
      </c>
      <c r="BE428" s="137">
        <f>IF(N428="základní",J428,0)</f>
        <v>0</v>
      </c>
      <c r="BF428" s="137">
        <f>IF(N428="snížená",J428,0)</f>
        <v>0</v>
      </c>
      <c r="BG428" s="137">
        <f>IF(N428="zákl. přenesená",J428,0)</f>
        <v>0</v>
      </c>
      <c r="BH428" s="137">
        <f>IF(N428="sníž. přenesená",J428,0)</f>
        <v>0</v>
      </c>
      <c r="BI428" s="137">
        <f>IF(N428="nulová",J428,0)</f>
        <v>0</v>
      </c>
      <c r="BJ428" s="14" t="s">
        <v>76</v>
      </c>
      <c r="BK428" s="137">
        <f>ROUND(I428*H428,2)</f>
        <v>0</v>
      </c>
      <c r="BL428" s="14" t="s">
        <v>123</v>
      </c>
      <c r="BM428" s="136" t="s">
        <v>776</v>
      </c>
    </row>
    <row r="429" spans="2:65" s="1" customFormat="1" ht="39" x14ac:dyDescent="0.2">
      <c r="B429" s="29"/>
      <c r="D429" s="138" t="s">
        <v>124</v>
      </c>
      <c r="F429" s="139" t="s">
        <v>748</v>
      </c>
      <c r="I429" s="140"/>
      <c r="L429" s="29"/>
      <c r="M429" s="141"/>
      <c r="T429" s="50"/>
      <c r="AT429" s="14" t="s">
        <v>124</v>
      </c>
      <c r="AU429" s="14" t="s">
        <v>78</v>
      </c>
    </row>
    <row r="430" spans="2:65" s="1" customFormat="1" ht="62.65" customHeight="1" x14ac:dyDescent="0.2">
      <c r="B430" s="124"/>
      <c r="C430" s="125" t="s">
        <v>456</v>
      </c>
      <c r="D430" s="125" t="s">
        <v>118</v>
      </c>
      <c r="E430" s="126" t="s">
        <v>777</v>
      </c>
      <c r="F430" s="127" t="s">
        <v>778</v>
      </c>
      <c r="G430" s="128" t="s">
        <v>128</v>
      </c>
      <c r="H430" s="129">
        <v>100</v>
      </c>
      <c r="I430" s="130"/>
      <c r="J430" s="131">
        <f>ROUND(I430*H430,2)</f>
        <v>0</v>
      </c>
      <c r="K430" s="127" t="s">
        <v>122</v>
      </c>
      <c r="L430" s="29"/>
      <c r="M430" s="132" t="s">
        <v>3</v>
      </c>
      <c r="N430" s="133" t="s">
        <v>39</v>
      </c>
      <c r="P430" s="134">
        <f>O430*H430</f>
        <v>0</v>
      </c>
      <c r="Q430" s="134">
        <v>0</v>
      </c>
      <c r="R430" s="134">
        <f>Q430*H430</f>
        <v>0</v>
      </c>
      <c r="S430" s="134">
        <v>0</v>
      </c>
      <c r="T430" s="135">
        <f>S430*H430</f>
        <v>0</v>
      </c>
      <c r="AR430" s="136" t="s">
        <v>123</v>
      </c>
      <c r="AT430" s="136" t="s">
        <v>118</v>
      </c>
      <c r="AU430" s="136" t="s">
        <v>78</v>
      </c>
      <c r="AY430" s="14" t="s">
        <v>115</v>
      </c>
      <c r="BE430" s="137">
        <f>IF(N430="základní",J430,0)</f>
        <v>0</v>
      </c>
      <c r="BF430" s="137">
        <f>IF(N430="snížená",J430,0)</f>
        <v>0</v>
      </c>
      <c r="BG430" s="137">
        <f>IF(N430="zákl. přenesená",J430,0)</f>
        <v>0</v>
      </c>
      <c r="BH430" s="137">
        <f>IF(N430="sníž. přenesená",J430,0)</f>
        <v>0</v>
      </c>
      <c r="BI430" s="137">
        <f>IF(N430="nulová",J430,0)</f>
        <v>0</v>
      </c>
      <c r="BJ430" s="14" t="s">
        <v>76</v>
      </c>
      <c r="BK430" s="137">
        <f>ROUND(I430*H430,2)</f>
        <v>0</v>
      </c>
      <c r="BL430" s="14" t="s">
        <v>123</v>
      </c>
      <c r="BM430" s="136" t="s">
        <v>779</v>
      </c>
    </row>
    <row r="431" spans="2:65" s="1" customFormat="1" ht="39" x14ac:dyDescent="0.2">
      <c r="B431" s="29"/>
      <c r="D431" s="138" t="s">
        <v>124</v>
      </c>
      <c r="F431" s="139" t="s">
        <v>780</v>
      </c>
      <c r="I431" s="140"/>
      <c r="L431" s="29"/>
      <c r="M431" s="141"/>
      <c r="T431" s="50"/>
      <c r="AT431" s="14" t="s">
        <v>124</v>
      </c>
      <c r="AU431" s="14" t="s">
        <v>78</v>
      </c>
    </row>
    <row r="432" spans="2:65" s="1" customFormat="1" ht="55.5" customHeight="1" x14ac:dyDescent="0.2">
      <c r="B432" s="124"/>
      <c r="C432" s="125" t="s">
        <v>781</v>
      </c>
      <c r="D432" s="125" t="s">
        <v>118</v>
      </c>
      <c r="E432" s="126" t="s">
        <v>782</v>
      </c>
      <c r="F432" s="127" t="s">
        <v>783</v>
      </c>
      <c r="G432" s="128" t="s">
        <v>128</v>
      </c>
      <c r="H432" s="129">
        <v>100</v>
      </c>
      <c r="I432" s="130"/>
      <c r="J432" s="131">
        <f>ROUND(I432*H432,2)</f>
        <v>0</v>
      </c>
      <c r="K432" s="127" t="s">
        <v>122</v>
      </c>
      <c r="L432" s="29"/>
      <c r="M432" s="132" t="s">
        <v>3</v>
      </c>
      <c r="N432" s="133" t="s">
        <v>39</v>
      </c>
      <c r="P432" s="134">
        <f>O432*H432</f>
        <v>0</v>
      </c>
      <c r="Q432" s="134">
        <v>0</v>
      </c>
      <c r="R432" s="134">
        <f>Q432*H432</f>
        <v>0</v>
      </c>
      <c r="S432" s="134">
        <v>0</v>
      </c>
      <c r="T432" s="135">
        <f>S432*H432</f>
        <v>0</v>
      </c>
      <c r="AR432" s="136" t="s">
        <v>123</v>
      </c>
      <c r="AT432" s="136" t="s">
        <v>118</v>
      </c>
      <c r="AU432" s="136" t="s">
        <v>78</v>
      </c>
      <c r="AY432" s="14" t="s">
        <v>115</v>
      </c>
      <c r="BE432" s="137">
        <f>IF(N432="základní",J432,0)</f>
        <v>0</v>
      </c>
      <c r="BF432" s="137">
        <f>IF(N432="snížená",J432,0)</f>
        <v>0</v>
      </c>
      <c r="BG432" s="137">
        <f>IF(N432="zákl. přenesená",J432,0)</f>
        <v>0</v>
      </c>
      <c r="BH432" s="137">
        <f>IF(N432="sníž. přenesená",J432,0)</f>
        <v>0</v>
      </c>
      <c r="BI432" s="137">
        <f>IF(N432="nulová",J432,0)</f>
        <v>0</v>
      </c>
      <c r="BJ432" s="14" t="s">
        <v>76</v>
      </c>
      <c r="BK432" s="137">
        <f>ROUND(I432*H432,2)</f>
        <v>0</v>
      </c>
      <c r="BL432" s="14" t="s">
        <v>123</v>
      </c>
      <c r="BM432" s="136" t="s">
        <v>784</v>
      </c>
    </row>
    <row r="433" spans="2:65" s="1" customFormat="1" ht="39" x14ac:dyDescent="0.2">
      <c r="B433" s="29"/>
      <c r="D433" s="138" t="s">
        <v>124</v>
      </c>
      <c r="F433" s="139" t="s">
        <v>780</v>
      </c>
      <c r="I433" s="140"/>
      <c r="L433" s="29"/>
      <c r="M433" s="141"/>
      <c r="T433" s="50"/>
      <c r="AT433" s="14" t="s">
        <v>124</v>
      </c>
      <c r="AU433" s="14" t="s">
        <v>78</v>
      </c>
    </row>
    <row r="434" spans="2:65" s="1" customFormat="1" ht="62.65" customHeight="1" x14ac:dyDescent="0.2">
      <c r="B434" s="124"/>
      <c r="C434" s="125" t="s">
        <v>459</v>
      </c>
      <c r="D434" s="125" t="s">
        <v>118</v>
      </c>
      <c r="E434" s="126" t="s">
        <v>785</v>
      </c>
      <c r="F434" s="127" t="s">
        <v>786</v>
      </c>
      <c r="G434" s="128" t="s">
        <v>128</v>
      </c>
      <c r="H434" s="129">
        <v>100</v>
      </c>
      <c r="I434" s="130"/>
      <c r="J434" s="131">
        <f>ROUND(I434*H434,2)</f>
        <v>0</v>
      </c>
      <c r="K434" s="127" t="s">
        <v>122</v>
      </c>
      <c r="L434" s="29"/>
      <c r="M434" s="132" t="s">
        <v>3</v>
      </c>
      <c r="N434" s="133" t="s">
        <v>39</v>
      </c>
      <c r="P434" s="134">
        <f>O434*H434</f>
        <v>0</v>
      </c>
      <c r="Q434" s="134">
        <v>0</v>
      </c>
      <c r="R434" s="134">
        <f>Q434*H434</f>
        <v>0</v>
      </c>
      <c r="S434" s="134">
        <v>0</v>
      </c>
      <c r="T434" s="135">
        <f>S434*H434</f>
        <v>0</v>
      </c>
      <c r="AR434" s="136" t="s">
        <v>123</v>
      </c>
      <c r="AT434" s="136" t="s">
        <v>118</v>
      </c>
      <c r="AU434" s="136" t="s">
        <v>78</v>
      </c>
      <c r="AY434" s="14" t="s">
        <v>115</v>
      </c>
      <c r="BE434" s="137">
        <f>IF(N434="základní",J434,0)</f>
        <v>0</v>
      </c>
      <c r="BF434" s="137">
        <f>IF(N434="snížená",J434,0)</f>
        <v>0</v>
      </c>
      <c r="BG434" s="137">
        <f>IF(N434="zákl. přenesená",J434,0)</f>
        <v>0</v>
      </c>
      <c r="BH434" s="137">
        <f>IF(N434="sníž. přenesená",J434,0)</f>
        <v>0</v>
      </c>
      <c r="BI434" s="137">
        <f>IF(N434="nulová",J434,0)</f>
        <v>0</v>
      </c>
      <c r="BJ434" s="14" t="s">
        <v>76</v>
      </c>
      <c r="BK434" s="137">
        <f>ROUND(I434*H434,2)</f>
        <v>0</v>
      </c>
      <c r="BL434" s="14" t="s">
        <v>123</v>
      </c>
      <c r="BM434" s="136" t="s">
        <v>787</v>
      </c>
    </row>
    <row r="435" spans="2:65" s="1" customFormat="1" ht="39" x14ac:dyDescent="0.2">
      <c r="B435" s="29"/>
      <c r="D435" s="138" t="s">
        <v>124</v>
      </c>
      <c r="F435" s="139" t="s">
        <v>780</v>
      </c>
      <c r="I435" s="140"/>
      <c r="L435" s="29"/>
      <c r="M435" s="141"/>
      <c r="T435" s="50"/>
      <c r="AT435" s="14" t="s">
        <v>124</v>
      </c>
      <c r="AU435" s="14" t="s">
        <v>78</v>
      </c>
    </row>
    <row r="436" spans="2:65" s="1" customFormat="1" ht="55.5" customHeight="1" x14ac:dyDescent="0.2">
      <c r="B436" s="124"/>
      <c r="C436" s="125" t="s">
        <v>788</v>
      </c>
      <c r="D436" s="125" t="s">
        <v>118</v>
      </c>
      <c r="E436" s="126" t="s">
        <v>789</v>
      </c>
      <c r="F436" s="127" t="s">
        <v>790</v>
      </c>
      <c r="G436" s="128" t="s">
        <v>128</v>
      </c>
      <c r="H436" s="129">
        <v>100</v>
      </c>
      <c r="I436" s="130"/>
      <c r="J436" s="131">
        <f>ROUND(I436*H436,2)</f>
        <v>0</v>
      </c>
      <c r="K436" s="127" t="s">
        <v>122</v>
      </c>
      <c r="L436" s="29"/>
      <c r="M436" s="132" t="s">
        <v>3</v>
      </c>
      <c r="N436" s="133" t="s">
        <v>39</v>
      </c>
      <c r="P436" s="134">
        <f>O436*H436</f>
        <v>0</v>
      </c>
      <c r="Q436" s="134">
        <v>0</v>
      </c>
      <c r="R436" s="134">
        <f>Q436*H436</f>
        <v>0</v>
      </c>
      <c r="S436" s="134">
        <v>0</v>
      </c>
      <c r="T436" s="135">
        <f>S436*H436</f>
        <v>0</v>
      </c>
      <c r="AR436" s="136" t="s">
        <v>123</v>
      </c>
      <c r="AT436" s="136" t="s">
        <v>118</v>
      </c>
      <c r="AU436" s="136" t="s">
        <v>78</v>
      </c>
      <c r="AY436" s="14" t="s">
        <v>115</v>
      </c>
      <c r="BE436" s="137">
        <f>IF(N436="základní",J436,0)</f>
        <v>0</v>
      </c>
      <c r="BF436" s="137">
        <f>IF(N436="snížená",J436,0)</f>
        <v>0</v>
      </c>
      <c r="BG436" s="137">
        <f>IF(N436="zákl. přenesená",J436,0)</f>
        <v>0</v>
      </c>
      <c r="BH436" s="137">
        <f>IF(N436="sníž. přenesená",J436,0)</f>
        <v>0</v>
      </c>
      <c r="BI436" s="137">
        <f>IF(N436="nulová",J436,0)</f>
        <v>0</v>
      </c>
      <c r="BJ436" s="14" t="s">
        <v>76</v>
      </c>
      <c r="BK436" s="137">
        <f>ROUND(I436*H436,2)</f>
        <v>0</v>
      </c>
      <c r="BL436" s="14" t="s">
        <v>123</v>
      </c>
      <c r="BM436" s="136" t="s">
        <v>791</v>
      </c>
    </row>
    <row r="437" spans="2:65" s="1" customFormat="1" ht="39" x14ac:dyDescent="0.2">
      <c r="B437" s="29"/>
      <c r="D437" s="138" t="s">
        <v>124</v>
      </c>
      <c r="F437" s="139" t="s">
        <v>780</v>
      </c>
      <c r="I437" s="140"/>
      <c r="L437" s="29"/>
      <c r="M437" s="141"/>
      <c r="T437" s="50"/>
      <c r="AT437" s="14" t="s">
        <v>124</v>
      </c>
      <c r="AU437" s="14" t="s">
        <v>78</v>
      </c>
    </row>
    <row r="438" spans="2:65" s="1" customFormat="1" ht="55.5" customHeight="1" x14ac:dyDescent="0.2">
      <c r="B438" s="124"/>
      <c r="C438" s="125" t="s">
        <v>463</v>
      </c>
      <c r="D438" s="125" t="s">
        <v>118</v>
      </c>
      <c r="E438" s="126" t="s">
        <v>792</v>
      </c>
      <c r="F438" s="127" t="s">
        <v>793</v>
      </c>
      <c r="G438" s="128" t="s">
        <v>128</v>
      </c>
      <c r="H438" s="129">
        <v>100</v>
      </c>
      <c r="I438" s="130"/>
      <c r="J438" s="131">
        <f>ROUND(I438*H438,2)</f>
        <v>0</v>
      </c>
      <c r="K438" s="127" t="s">
        <v>122</v>
      </c>
      <c r="L438" s="29"/>
      <c r="M438" s="132" t="s">
        <v>3</v>
      </c>
      <c r="N438" s="133" t="s">
        <v>39</v>
      </c>
      <c r="P438" s="134">
        <f>O438*H438</f>
        <v>0</v>
      </c>
      <c r="Q438" s="134">
        <v>0</v>
      </c>
      <c r="R438" s="134">
        <f>Q438*H438</f>
        <v>0</v>
      </c>
      <c r="S438" s="134">
        <v>0</v>
      </c>
      <c r="T438" s="135">
        <f>S438*H438</f>
        <v>0</v>
      </c>
      <c r="AR438" s="136" t="s">
        <v>123</v>
      </c>
      <c r="AT438" s="136" t="s">
        <v>118</v>
      </c>
      <c r="AU438" s="136" t="s">
        <v>78</v>
      </c>
      <c r="AY438" s="14" t="s">
        <v>115</v>
      </c>
      <c r="BE438" s="137">
        <f>IF(N438="základní",J438,0)</f>
        <v>0</v>
      </c>
      <c r="BF438" s="137">
        <f>IF(N438="snížená",J438,0)</f>
        <v>0</v>
      </c>
      <c r="BG438" s="137">
        <f>IF(N438="zákl. přenesená",J438,0)</f>
        <v>0</v>
      </c>
      <c r="BH438" s="137">
        <f>IF(N438="sníž. přenesená",J438,0)</f>
        <v>0</v>
      </c>
      <c r="BI438" s="137">
        <f>IF(N438="nulová",J438,0)</f>
        <v>0</v>
      </c>
      <c r="BJ438" s="14" t="s">
        <v>76</v>
      </c>
      <c r="BK438" s="137">
        <f>ROUND(I438*H438,2)</f>
        <v>0</v>
      </c>
      <c r="BL438" s="14" t="s">
        <v>123</v>
      </c>
      <c r="BM438" s="136" t="s">
        <v>794</v>
      </c>
    </row>
    <row r="439" spans="2:65" s="1" customFormat="1" ht="39" x14ac:dyDescent="0.2">
      <c r="B439" s="29"/>
      <c r="D439" s="138" t="s">
        <v>124</v>
      </c>
      <c r="F439" s="139" t="s">
        <v>780</v>
      </c>
      <c r="I439" s="140"/>
      <c r="L439" s="29"/>
      <c r="M439" s="141"/>
      <c r="T439" s="50"/>
      <c r="AT439" s="14" t="s">
        <v>124</v>
      </c>
      <c r="AU439" s="14" t="s">
        <v>78</v>
      </c>
    </row>
    <row r="440" spans="2:65" s="1" customFormat="1" ht="55.5" customHeight="1" x14ac:dyDescent="0.2">
      <c r="B440" s="124"/>
      <c r="C440" s="125" t="s">
        <v>795</v>
      </c>
      <c r="D440" s="125" t="s">
        <v>118</v>
      </c>
      <c r="E440" s="126" t="s">
        <v>796</v>
      </c>
      <c r="F440" s="127" t="s">
        <v>797</v>
      </c>
      <c r="G440" s="128" t="s">
        <v>128</v>
      </c>
      <c r="H440" s="129">
        <v>100</v>
      </c>
      <c r="I440" s="130"/>
      <c r="J440" s="131">
        <f>ROUND(I440*H440,2)</f>
        <v>0</v>
      </c>
      <c r="K440" s="127" t="s">
        <v>122</v>
      </c>
      <c r="L440" s="29"/>
      <c r="M440" s="132" t="s">
        <v>3</v>
      </c>
      <c r="N440" s="133" t="s">
        <v>39</v>
      </c>
      <c r="P440" s="134">
        <f>O440*H440</f>
        <v>0</v>
      </c>
      <c r="Q440" s="134">
        <v>0</v>
      </c>
      <c r="R440" s="134">
        <f>Q440*H440</f>
        <v>0</v>
      </c>
      <c r="S440" s="134">
        <v>0</v>
      </c>
      <c r="T440" s="135">
        <f>S440*H440</f>
        <v>0</v>
      </c>
      <c r="AR440" s="136" t="s">
        <v>123</v>
      </c>
      <c r="AT440" s="136" t="s">
        <v>118</v>
      </c>
      <c r="AU440" s="136" t="s">
        <v>78</v>
      </c>
      <c r="AY440" s="14" t="s">
        <v>115</v>
      </c>
      <c r="BE440" s="137">
        <f>IF(N440="základní",J440,0)</f>
        <v>0</v>
      </c>
      <c r="BF440" s="137">
        <f>IF(N440="snížená",J440,0)</f>
        <v>0</v>
      </c>
      <c r="BG440" s="137">
        <f>IF(N440="zákl. přenesená",J440,0)</f>
        <v>0</v>
      </c>
      <c r="BH440" s="137">
        <f>IF(N440="sníž. přenesená",J440,0)</f>
        <v>0</v>
      </c>
      <c r="BI440" s="137">
        <f>IF(N440="nulová",J440,0)</f>
        <v>0</v>
      </c>
      <c r="BJ440" s="14" t="s">
        <v>76</v>
      </c>
      <c r="BK440" s="137">
        <f>ROUND(I440*H440,2)</f>
        <v>0</v>
      </c>
      <c r="BL440" s="14" t="s">
        <v>123</v>
      </c>
      <c r="BM440" s="136" t="s">
        <v>798</v>
      </c>
    </row>
    <row r="441" spans="2:65" s="1" customFormat="1" ht="39" x14ac:dyDescent="0.2">
      <c r="B441" s="29"/>
      <c r="D441" s="138" t="s">
        <v>124</v>
      </c>
      <c r="F441" s="139" t="s">
        <v>780</v>
      </c>
      <c r="I441" s="140"/>
      <c r="L441" s="29"/>
      <c r="M441" s="141"/>
      <c r="T441" s="50"/>
      <c r="AT441" s="14" t="s">
        <v>124</v>
      </c>
      <c r="AU441" s="14" t="s">
        <v>78</v>
      </c>
    </row>
    <row r="442" spans="2:65" s="1" customFormat="1" ht="55.5" customHeight="1" x14ac:dyDescent="0.2">
      <c r="B442" s="124"/>
      <c r="C442" s="125" t="s">
        <v>466</v>
      </c>
      <c r="D442" s="125" t="s">
        <v>118</v>
      </c>
      <c r="E442" s="126" t="s">
        <v>799</v>
      </c>
      <c r="F442" s="127" t="s">
        <v>800</v>
      </c>
      <c r="G442" s="128" t="s">
        <v>128</v>
      </c>
      <c r="H442" s="129">
        <v>100</v>
      </c>
      <c r="I442" s="130"/>
      <c r="J442" s="131">
        <f>ROUND(I442*H442,2)</f>
        <v>0</v>
      </c>
      <c r="K442" s="127" t="s">
        <v>122</v>
      </c>
      <c r="L442" s="29"/>
      <c r="M442" s="132" t="s">
        <v>3</v>
      </c>
      <c r="N442" s="133" t="s">
        <v>39</v>
      </c>
      <c r="P442" s="134">
        <f>O442*H442</f>
        <v>0</v>
      </c>
      <c r="Q442" s="134">
        <v>0</v>
      </c>
      <c r="R442" s="134">
        <f>Q442*H442</f>
        <v>0</v>
      </c>
      <c r="S442" s="134">
        <v>0</v>
      </c>
      <c r="T442" s="135">
        <f>S442*H442</f>
        <v>0</v>
      </c>
      <c r="AR442" s="136" t="s">
        <v>123</v>
      </c>
      <c r="AT442" s="136" t="s">
        <v>118</v>
      </c>
      <c r="AU442" s="136" t="s">
        <v>78</v>
      </c>
      <c r="AY442" s="14" t="s">
        <v>115</v>
      </c>
      <c r="BE442" s="137">
        <f>IF(N442="základní",J442,0)</f>
        <v>0</v>
      </c>
      <c r="BF442" s="137">
        <f>IF(N442="snížená",J442,0)</f>
        <v>0</v>
      </c>
      <c r="BG442" s="137">
        <f>IF(N442="zákl. přenesená",J442,0)</f>
        <v>0</v>
      </c>
      <c r="BH442" s="137">
        <f>IF(N442="sníž. přenesená",J442,0)</f>
        <v>0</v>
      </c>
      <c r="BI442" s="137">
        <f>IF(N442="nulová",J442,0)</f>
        <v>0</v>
      </c>
      <c r="BJ442" s="14" t="s">
        <v>76</v>
      </c>
      <c r="BK442" s="137">
        <f>ROUND(I442*H442,2)</f>
        <v>0</v>
      </c>
      <c r="BL442" s="14" t="s">
        <v>123</v>
      </c>
      <c r="BM442" s="136" t="s">
        <v>801</v>
      </c>
    </row>
    <row r="443" spans="2:65" s="1" customFormat="1" ht="39" x14ac:dyDescent="0.2">
      <c r="B443" s="29"/>
      <c r="D443" s="138" t="s">
        <v>124</v>
      </c>
      <c r="F443" s="139" t="s">
        <v>780</v>
      </c>
      <c r="I443" s="140"/>
      <c r="L443" s="29"/>
      <c r="M443" s="141"/>
      <c r="T443" s="50"/>
      <c r="AT443" s="14" t="s">
        <v>124</v>
      </c>
      <c r="AU443" s="14" t="s">
        <v>78</v>
      </c>
    </row>
    <row r="444" spans="2:65" s="1" customFormat="1" ht="55.5" customHeight="1" x14ac:dyDescent="0.2">
      <c r="B444" s="124"/>
      <c r="C444" s="125" t="s">
        <v>802</v>
      </c>
      <c r="D444" s="125" t="s">
        <v>118</v>
      </c>
      <c r="E444" s="126" t="s">
        <v>803</v>
      </c>
      <c r="F444" s="127" t="s">
        <v>804</v>
      </c>
      <c r="G444" s="128" t="s">
        <v>128</v>
      </c>
      <c r="H444" s="129">
        <v>100</v>
      </c>
      <c r="I444" s="130"/>
      <c r="J444" s="131">
        <f>ROUND(I444*H444,2)</f>
        <v>0</v>
      </c>
      <c r="K444" s="127" t="s">
        <v>122</v>
      </c>
      <c r="L444" s="29"/>
      <c r="M444" s="132" t="s">
        <v>3</v>
      </c>
      <c r="N444" s="133" t="s">
        <v>39</v>
      </c>
      <c r="P444" s="134">
        <f>O444*H444</f>
        <v>0</v>
      </c>
      <c r="Q444" s="134">
        <v>0</v>
      </c>
      <c r="R444" s="134">
        <f>Q444*H444</f>
        <v>0</v>
      </c>
      <c r="S444" s="134">
        <v>0</v>
      </c>
      <c r="T444" s="135">
        <f>S444*H444</f>
        <v>0</v>
      </c>
      <c r="AR444" s="136" t="s">
        <v>123</v>
      </c>
      <c r="AT444" s="136" t="s">
        <v>118</v>
      </c>
      <c r="AU444" s="136" t="s">
        <v>78</v>
      </c>
      <c r="AY444" s="14" t="s">
        <v>115</v>
      </c>
      <c r="BE444" s="137">
        <f>IF(N444="základní",J444,0)</f>
        <v>0</v>
      </c>
      <c r="BF444" s="137">
        <f>IF(N444="snížená",J444,0)</f>
        <v>0</v>
      </c>
      <c r="BG444" s="137">
        <f>IF(N444="zákl. přenesená",J444,0)</f>
        <v>0</v>
      </c>
      <c r="BH444" s="137">
        <f>IF(N444="sníž. přenesená",J444,0)</f>
        <v>0</v>
      </c>
      <c r="BI444" s="137">
        <f>IF(N444="nulová",J444,0)</f>
        <v>0</v>
      </c>
      <c r="BJ444" s="14" t="s">
        <v>76</v>
      </c>
      <c r="BK444" s="137">
        <f>ROUND(I444*H444,2)</f>
        <v>0</v>
      </c>
      <c r="BL444" s="14" t="s">
        <v>123</v>
      </c>
      <c r="BM444" s="136" t="s">
        <v>805</v>
      </c>
    </row>
    <row r="445" spans="2:65" s="1" customFormat="1" ht="39" x14ac:dyDescent="0.2">
      <c r="B445" s="29"/>
      <c r="D445" s="138" t="s">
        <v>124</v>
      </c>
      <c r="F445" s="139" t="s">
        <v>780</v>
      </c>
      <c r="I445" s="140"/>
      <c r="L445" s="29"/>
      <c r="M445" s="141"/>
      <c r="T445" s="50"/>
      <c r="AT445" s="14" t="s">
        <v>124</v>
      </c>
      <c r="AU445" s="14" t="s">
        <v>78</v>
      </c>
    </row>
    <row r="446" spans="2:65" s="1" customFormat="1" ht="62.65" customHeight="1" x14ac:dyDescent="0.2">
      <c r="B446" s="124"/>
      <c r="C446" s="125" t="s">
        <v>471</v>
      </c>
      <c r="D446" s="125" t="s">
        <v>118</v>
      </c>
      <c r="E446" s="126" t="s">
        <v>806</v>
      </c>
      <c r="F446" s="127" t="s">
        <v>807</v>
      </c>
      <c r="G446" s="128" t="s">
        <v>128</v>
      </c>
      <c r="H446" s="129">
        <v>100</v>
      </c>
      <c r="I446" s="130"/>
      <c r="J446" s="131">
        <f>ROUND(I446*H446,2)</f>
        <v>0</v>
      </c>
      <c r="K446" s="127" t="s">
        <v>122</v>
      </c>
      <c r="L446" s="29"/>
      <c r="M446" s="132" t="s">
        <v>3</v>
      </c>
      <c r="N446" s="133" t="s">
        <v>39</v>
      </c>
      <c r="P446" s="134">
        <f>O446*H446</f>
        <v>0</v>
      </c>
      <c r="Q446" s="134">
        <v>0</v>
      </c>
      <c r="R446" s="134">
        <f>Q446*H446</f>
        <v>0</v>
      </c>
      <c r="S446" s="134">
        <v>0</v>
      </c>
      <c r="T446" s="135">
        <f>S446*H446</f>
        <v>0</v>
      </c>
      <c r="AR446" s="136" t="s">
        <v>123</v>
      </c>
      <c r="AT446" s="136" t="s">
        <v>118</v>
      </c>
      <c r="AU446" s="136" t="s">
        <v>78</v>
      </c>
      <c r="AY446" s="14" t="s">
        <v>115</v>
      </c>
      <c r="BE446" s="137">
        <f>IF(N446="základní",J446,0)</f>
        <v>0</v>
      </c>
      <c r="BF446" s="137">
        <f>IF(N446="snížená",J446,0)</f>
        <v>0</v>
      </c>
      <c r="BG446" s="137">
        <f>IF(N446="zákl. přenesená",J446,0)</f>
        <v>0</v>
      </c>
      <c r="BH446" s="137">
        <f>IF(N446="sníž. přenesená",J446,0)</f>
        <v>0</v>
      </c>
      <c r="BI446" s="137">
        <f>IF(N446="nulová",J446,0)</f>
        <v>0</v>
      </c>
      <c r="BJ446" s="14" t="s">
        <v>76</v>
      </c>
      <c r="BK446" s="137">
        <f>ROUND(I446*H446,2)</f>
        <v>0</v>
      </c>
      <c r="BL446" s="14" t="s">
        <v>123</v>
      </c>
      <c r="BM446" s="136" t="s">
        <v>808</v>
      </c>
    </row>
    <row r="447" spans="2:65" s="1" customFormat="1" ht="39" x14ac:dyDescent="0.2">
      <c r="B447" s="29"/>
      <c r="D447" s="138" t="s">
        <v>124</v>
      </c>
      <c r="F447" s="139" t="s">
        <v>780</v>
      </c>
      <c r="I447" s="140"/>
      <c r="L447" s="29"/>
      <c r="M447" s="141"/>
      <c r="T447" s="50"/>
      <c r="AT447" s="14" t="s">
        <v>124</v>
      </c>
      <c r="AU447" s="14" t="s">
        <v>78</v>
      </c>
    </row>
    <row r="448" spans="2:65" s="1" customFormat="1" ht="62.65" customHeight="1" x14ac:dyDescent="0.2">
      <c r="B448" s="124"/>
      <c r="C448" s="125" t="s">
        <v>809</v>
      </c>
      <c r="D448" s="125" t="s">
        <v>118</v>
      </c>
      <c r="E448" s="126" t="s">
        <v>810</v>
      </c>
      <c r="F448" s="127" t="s">
        <v>811</v>
      </c>
      <c r="G448" s="128" t="s">
        <v>128</v>
      </c>
      <c r="H448" s="129">
        <v>100</v>
      </c>
      <c r="I448" s="130"/>
      <c r="J448" s="131">
        <f>ROUND(I448*H448,2)</f>
        <v>0</v>
      </c>
      <c r="K448" s="127" t="s">
        <v>122</v>
      </c>
      <c r="L448" s="29"/>
      <c r="M448" s="132" t="s">
        <v>3</v>
      </c>
      <c r="N448" s="133" t="s">
        <v>39</v>
      </c>
      <c r="P448" s="134">
        <f>O448*H448</f>
        <v>0</v>
      </c>
      <c r="Q448" s="134">
        <v>0</v>
      </c>
      <c r="R448" s="134">
        <f>Q448*H448</f>
        <v>0</v>
      </c>
      <c r="S448" s="134">
        <v>0</v>
      </c>
      <c r="T448" s="135">
        <f>S448*H448</f>
        <v>0</v>
      </c>
      <c r="AR448" s="136" t="s">
        <v>123</v>
      </c>
      <c r="AT448" s="136" t="s">
        <v>118</v>
      </c>
      <c r="AU448" s="136" t="s">
        <v>78</v>
      </c>
      <c r="AY448" s="14" t="s">
        <v>115</v>
      </c>
      <c r="BE448" s="137">
        <f>IF(N448="základní",J448,0)</f>
        <v>0</v>
      </c>
      <c r="BF448" s="137">
        <f>IF(N448="snížená",J448,0)</f>
        <v>0</v>
      </c>
      <c r="BG448" s="137">
        <f>IF(N448="zákl. přenesená",J448,0)</f>
        <v>0</v>
      </c>
      <c r="BH448" s="137">
        <f>IF(N448="sníž. přenesená",J448,0)</f>
        <v>0</v>
      </c>
      <c r="BI448" s="137">
        <f>IF(N448="nulová",J448,0)</f>
        <v>0</v>
      </c>
      <c r="BJ448" s="14" t="s">
        <v>76</v>
      </c>
      <c r="BK448" s="137">
        <f>ROUND(I448*H448,2)</f>
        <v>0</v>
      </c>
      <c r="BL448" s="14" t="s">
        <v>123</v>
      </c>
      <c r="BM448" s="136" t="s">
        <v>812</v>
      </c>
    </row>
    <row r="449" spans="2:65" s="1" customFormat="1" ht="39" x14ac:dyDescent="0.2">
      <c r="B449" s="29"/>
      <c r="D449" s="138" t="s">
        <v>124</v>
      </c>
      <c r="F449" s="139" t="s">
        <v>780</v>
      </c>
      <c r="I449" s="140"/>
      <c r="L449" s="29"/>
      <c r="M449" s="141"/>
      <c r="T449" s="50"/>
      <c r="AT449" s="14" t="s">
        <v>124</v>
      </c>
      <c r="AU449" s="14" t="s">
        <v>78</v>
      </c>
    </row>
    <row r="450" spans="2:65" s="1" customFormat="1" ht="62.65" customHeight="1" x14ac:dyDescent="0.2">
      <c r="B450" s="124"/>
      <c r="C450" s="125" t="s">
        <v>474</v>
      </c>
      <c r="D450" s="125" t="s">
        <v>118</v>
      </c>
      <c r="E450" s="126" t="s">
        <v>813</v>
      </c>
      <c r="F450" s="127" t="s">
        <v>814</v>
      </c>
      <c r="G450" s="128" t="s">
        <v>128</v>
      </c>
      <c r="H450" s="129">
        <v>100</v>
      </c>
      <c r="I450" s="130"/>
      <c r="J450" s="131">
        <f>ROUND(I450*H450,2)</f>
        <v>0</v>
      </c>
      <c r="K450" s="127" t="s">
        <v>122</v>
      </c>
      <c r="L450" s="29"/>
      <c r="M450" s="132" t="s">
        <v>3</v>
      </c>
      <c r="N450" s="133" t="s">
        <v>39</v>
      </c>
      <c r="P450" s="134">
        <f>O450*H450</f>
        <v>0</v>
      </c>
      <c r="Q450" s="134">
        <v>0</v>
      </c>
      <c r="R450" s="134">
        <f>Q450*H450</f>
        <v>0</v>
      </c>
      <c r="S450" s="134">
        <v>0</v>
      </c>
      <c r="T450" s="135">
        <f>S450*H450</f>
        <v>0</v>
      </c>
      <c r="AR450" s="136" t="s">
        <v>123</v>
      </c>
      <c r="AT450" s="136" t="s">
        <v>118</v>
      </c>
      <c r="AU450" s="136" t="s">
        <v>78</v>
      </c>
      <c r="AY450" s="14" t="s">
        <v>115</v>
      </c>
      <c r="BE450" s="137">
        <f>IF(N450="základní",J450,0)</f>
        <v>0</v>
      </c>
      <c r="BF450" s="137">
        <f>IF(N450="snížená",J450,0)</f>
        <v>0</v>
      </c>
      <c r="BG450" s="137">
        <f>IF(N450="zákl. přenesená",J450,0)</f>
        <v>0</v>
      </c>
      <c r="BH450" s="137">
        <f>IF(N450="sníž. přenesená",J450,0)</f>
        <v>0</v>
      </c>
      <c r="BI450" s="137">
        <f>IF(N450="nulová",J450,0)</f>
        <v>0</v>
      </c>
      <c r="BJ450" s="14" t="s">
        <v>76</v>
      </c>
      <c r="BK450" s="137">
        <f>ROUND(I450*H450,2)</f>
        <v>0</v>
      </c>
      <c r="BL450" s="14" t="s">
        <v>123</v>
      </c>
      <c r="BM450" s="136" t="s">
        <v>815</v>
      </c>
    </row>
    <row r="451" spans="2:65" s="1" customFormat="1" ht="39" x14ac:dyDescent="0.2">
      <c r="B451" s="29"/>
      <c r="D451" s="138" t="s">
        <v>124</v>
      </c>
      <c r="F451" s="139" t="s">
        <v>780</v>
      </c>
      <c r="I451" s="140"/>
      <c r="L451" s="29"/>
      <c r="M451" s="141"/>
      <c r="T451" s="50"/>
      <c r="AT451" s="14" t="s">
        <v>124</v>
      </c>
      <c r="AU451" s="14" t="s">
        <v>78</v>
      </c>
    </row>
    <row r="452" spans="2:65" s="1" customFormat="1" ht="62.65" customHeight="1" x14ac:dyDescent="0.2">
      <c r="B452" s="124"/>
      <c r="C452" s="125" t="s">
        <v>816</v>
      </c>
      <c r="D452" s="125" t="s">
        <v>118</v>
      </c>
      <c r="E452" s="126" t="s">
        <v>817</v>
      </c>
      <c r="F452" s="127" t="s">
        <v>818</v>
      </c>
      <c r="G452" s="128" t="s">
        <v>128</v>
      </c>
      <c r="H452" s="129">
        <v>100</v>
      </c>
      <c r="I452" s="130"/>
      <c r="J452" s="131">
        <f>ROUND(I452*H452,2)</f>
        <v>0</v>
      </c>
      <c r="K452" s="127" t="s">
        <v>122</v>
      </c>
      <c r="L452" s="29"/>
      <c r="M452" s="132" t="s">
        <v>3</v>
      </c>
      <c r="N452" s="133" t="s">
        <v>39</v>
      </c>
      <c r="P452" s="134">
        <f>O452*H452</f>
        <v>0</v>
      </c>
      <c r="Q452" s="134">
        <v>0</v>
      </c>
      <c r="R452" s="134">
        <f>Q452*H452</f>
        <v>0</v>
      </c>
      <c r="S452" s="134">
        <v>0</v>
      </c>
      <c r="T452" s="135">
        <f>S452*H452</f>
        <v>0</v>
      </c>
      <c r="AR452" s="136" t="s">
        <v>123</v>
      </c>
      <c r="AT452" s="136" t="s">
        <v>118</v>
      </c>
      <c r="AU452" s="136" t="s">
        <v>78</v>
      </c>
      <c r="AY452" s="14" t="s">
        <v>115</v>
      </c>
      <c r="BE452" s="137">
        <f>IF(N452="základní",J452,0)</f>
        <v>0</v>
      </c>
      <c r="BF452" s="137">
        <f>IF(N452="snížená",J452,0)</f>
        <v>0</v>
      </c>
      <c r="BG452" s="137">
        <f>IF(N452="zákl. přenesená",J452,0)</f>
        <v>0</v>
      </c>
      <c r="BH452" s="137">
        <f>IF(N452="sníž. přenesená",J452,0)</f>
        <v>0</v>
      </c>
      <c r="BI452" s="137">
        <f>IF(N452="nulová",J452,0)</f>
        <v>0</v>
      </c>
      <c r="BJ452" s="14" t="s">
        <v>76</v>
      </c>
      <c r="BK452" s="137">
        <f>ROUND(I452*H452,2)</f>
        <v>0</v>
      </c>
      <c r="BL452" s="14" t="s">
        <v>123</v>
      </c>
      <c r="BM452" s="136" t="s">
        <v>819</v>
      </c>
    </row>
    <row r="453" spans="2:65" s="1" customFormat="1" ht="39" x14ac:dyDescent="0.2">
      <c r="B453" s="29"/>
      <c r="D453" s="138" t="s">
        <v>124</v>
      </c>
      <c r="F453" s="139" t="s">
        <v>780</v>
      </c>
      <c r="I453" s="140"/>
      <c r="L453" s="29"/>
      <c r="M453" s="141"/>
      <c r="T453" s="50"/>
      <c r="AT453" s="14" t="s">
        <v>124</v>
      </c>
      <c r="AU453" s="14" t="s">
        <v>78</v>
      </c>
    </row>
    <row r="454" spans="2:65" s="1" customFormat="1" ht="62.65" customHeight="1" x14ac:dyDescent="0.2">
      <c r="B454" s="124"/>
      <c r="C454" s="125" t="s">
        <v>478</v>
      </c>
      <c r="D454" s="125" t="s">
        <v>118</v>
      </c>
      <c r="E454" s="126" t="s">
        <v>820</v>
      </c>
      <c r="F454" s="127" t="s">
        <v>821</v>
      </c>
      <c r="G454" s="128" t="s">
        <v>128</v>
      </c>
      <c r="H454" s="129">
        <v>200</v>
      </c>
      <c r="I454" s="130"/>
      <c r="J454" s="131">
        <f>ROUND(I454*H454,2)</f>
        <v>0</v>
      </c>
      <c r="K454" s="127" t="s">
        <v>122</v>
      </c>
      <c r="L454" s="29"/>
      <c r="M454" s="132" t="s">
        <v>3</v>
      </c>
      <c r="N454" s="133" t="s">
        <v>39</v>
      </c>
      <c r="P454" s="134">
        <f>O454*H454</f>
        <v>0</v>
      </c>
      <c r="Q454" s="134">
        <v>0</v>
      </c>
      <c r="R454" s="134">
        <f>Q454*H454</f>
        <v>0</v>
      </c>
      <c r="S454" s="134">
        <v>0</v>
      </c>
      <c r="T454" s="135">
        <f>S454*H454</f>
        <v>0</v>
      </c>
      <c r="AR454" s="136" t="s">
        <v>123</v>
      </c>
      <c r="AT454" s="136" t="s">
        <v>118</v>
      </c>
      <c r="AU454" s="136" t="s">
        <v>78</v>
      </c>
      <c r="AY454" s="14" t="s">
        <v>115</v>
      </c>
      <c r="BE454" s="137">
        <f>IF(N454="základní",J454,0)</f>
        <v>0</v>
      </c>
      <c r="BF454" s="137">
        <f>IF(N454="snížená",J454,0)</f>
        <v>0</v>
      </c>
      <c r="BG454" s="137">
        <f>IF(N454="zákl. přenesená",J454,0)</f>
        <v>0</v>
      </c>
      <c r="BH454" s="137">
        <f>IF(N454="sníž. přenesená",J454,0)</f>
        <v>0</v>
      </c>
      <c r="BI454" s="137">
        <f>IF(N454="nulová",J454,0)</f>
        <v>0</v>
      </c>
      <c r="BJ454" s="14" t="s">
        <v>76</v>
      </c>
      <c r="BK454" s="137">
        <f>ROUND(I454*H454,2)</f>
        <v>0</v>
      </c>
      <c r="BL454" s="14" t="s">
        <v>123</v>
      </c>
      <c r="BM454" s="136" t="s">
        <v>822</v>
      </c>
    </row>
    <row r="455" spans="2:65" s="1" customFormat="1" ht="39" x14ac:dyDescent="0.2">
      <c r="B455" s="29"/>
      <c r="D455" s="138" t="s">
        <v>124</v>
      </c>
      <c r="F455" s="139" t="s">
        <v>823</v>
      </c>
      <c r="I455" s="140"/>
      <c r="L455" s="29"/>
      <c r="M455" s="141"/>
      <c r="T455" s="50"/>
      <c r="AT455" s="14" t="s">
        <v>124</v>
      </c>
      <c r="AU455" s="14" t="s">
        <v>78</v>
      </c>
    </row>
    <row r="456" spans="2:65" s="1" customFormat="1" ht="55.5" customHeight="1" x14ac:dyDescent="0.2">
      <c r="B456" s="124"/>
      <c r="C456" s="125" t="s">
        <v>824</v>
      </c>
      <c r="D456" s="125" t="s">
        <v>118</v>
      </c>
      <c r="E456" s="126" t="s">
        <v>825</v>
      </c>
      <c r="F456" s="127" t="s">
        <v>826</v>
      </c>
      <c r="G456" s="128" t="s">
        <v>128</v>
      </c>
      <c r="H456" s="129">
        <v>200</v>
      </c>
      <c r="I456" s="130"/>
      <c r="J456" s="131">
        <f>ROUND(I456*H456,2)</f>
        <v>0</v>
      </c>
      <c r="K456" s="127" t="s">
        <v>122</v>
      </c>
      <c r="L456" s="29"/>
      <c r="M456" s="132" t="s">
        <v>3</v>
      </c>
      <c r="N456" s="133" t="s">
        <v>39</v>
      </c>
      <c r="P456" s="134">
        <f>O456*H456</f>
        <v>0</v>
      </c>
      <c r="Q456" s="134">
        <v>0</v>
      </c>
      <c r="R456" s="134">
        <f>Q456*H456</f>
        <v>0</v>
      </c>
      <c r="S456" s="134">
        <v>0</v>
      </c>
      <c r="T456" s="135">
        <f>S456*H456</f>
        <v>0</v>
      </c>
      <c r="AR456" s="136" t="s">
        <v>123</v>
      </c>
      <c r="AT456" s="136" t="s">
        <v>118</v>
      </c>
      <c r="AU456" s="136" t="s">
        <v>78</v>
      </c>
      <c r="AY456" s="14" t="s">
        <v>115</v>
      </c>
      <c r="BE456" s="137">
        <f>IF(N456="základní",J456,0)</f>
        <v>0</v>
      </c>
      <c r="BF456" s="137">
        <f>IF(N456="snížená",J456,0)</f>
        <v>0</v>
      </c>
      <c r="BG456" s="137">
        <f>IF(N456="zákl. přenesená",J456,0)</f>
        <v>0</v>
      </c>
      <c r="BH456" s="137">
        <f>IF(N456="sníž. přenesená",J456,0)</f>
        <v>0</v>
      </c>
      <c r="BI456" s="137">
        <f>IF(N456="nulová",J456,0)</f>
        <v>0</v>
      </c>
      <c r="BJ456" s="14" t="s">
        <v>76</v>
      </c>
      <c r="BK456" s="137">
        <f>ROUND(I456*H456,2)</f>
        <v>0</v>
      </c>
      <c r="BL456" s="14" t="s">
        <v>123</v>
      </c>
      <c r="BM456" s="136" t="s">
        <v>827</v>
      </c>
    </row>
    <row r="457" spans="2:65" s="1" customFormat="1" ht="39" x14ac:dyDescent="0.2">
      <c r="B457" s="29"/>
      <c r="D457" s="138" t="s">
        <v>124</v>
      </c>
      <c r="F457" s="139" t="s">
        <v>823</v>
      </c>
      <c r="I457" s="140"/>
      <c r="L457" s="29"/>
      <c r="M457" s="141"/>
      <c r="T457" s="50"/>
      <c r="AT457" s="14" t="s">
        <v>124</v>
      </c>
      <c r="AU457" s="14" t="s">
        <v>78</v>
      </c>
    </row>
    <row r="458" spans="2:65" s="1" customFormat="1" ht="62.65" customHeight="1" x14ac:dyDescent="0.2">
      <c r="B458" s="124"/>
      <c r="C458" s="125" t="s">
        <v>481</v>
      </c>
      <c r="D458" s="125" t="s">
        <v>118</v>
      </c>
      <c r="E458" s="126" t="s">
        <v>828</v>
      </c>
      <c r="F458" s="127" t="s">
        <v>829</v>
      </c>
      <c r="G458" s="128" t="s">
        <v>128</v>
      </c>
      <c r="H458" s="129">
        <v>200</v>
      </c>
      <c r="I458" s="130"/>
      <c r="J458" s="131">
        <f>ROUND(I458*H458,2)</f>
        <v>0</v>
      </c>
      <c r="K458" s="127" t="s">
        <v>122</v>
      </c>
      <c r="L458" s="29"/>
      <c r="M458" s="132" t="s">
        <v>3</v>
      </c>
      <c r="N458" s="133" t="s">
        <v>39</v>
      </c>
      <c r="P458" s="134">
        <f>O458*H458</f>
        <v>0</v>
      </c>
      <c r="Q458" s="134">
        <v>0</v>
      </c>
      <c r="R458" s="134">
        <f>Q458*H458</f>
        <v>0</v>
      </c>
      <c r="S458" s="134">
        <v>0</v>
      </c>
      <c r="T458" s="135">
        <f>S458*H458</f>
        <v>0</v>
      </c>
      <c r="AR458" s="136" t="s">
        <v>123</v>
      </c>
      <c r="AT458" s="136" t="s">
        <v>118</v>
      </c>
      <c r="AU458" s="136" t="s">
        <v>78</v>
      </c>
      <c r="AY458" s="14" t="s">
        <v>115</v>
      </c>
      <c r="BE458" s="137">
        <f>IF(N458="základní",J458,0)</f>
        <v>0</v>
      </c>
      <c r="BF458" s="137">
        <f>IF(N458="snížená",J458,0)</f>
        <v>0</v>
      </c>
      <c r="BG458" s="137">
        <f>IF(N458="zákl. přenesená",J458,0)</f>
        <v>0</v>
      </c>
      <c r="BH458" s="137">
        <f>IF(N458="sníž. přenesená",J458,0)</f>
        <v>0</v>
      </c>
      <c r="BI458" s="137">
        <f>IF(N458="nulová",J458,0)</f>
        <v>0</v>
      </c>
      <c r="BJ458" s="14" t="s">
        <v>76</v>
      </c>
      <c r="BK458" s="137">
        <f>ROUND(I458*H458,2)</f>
        <v>0</v>
      </c>
      <c r="BL458" s="14" t="s">
        <v>123</v>
      </c>
      <c r="BM458" s="136" t="s">
        <v>830</v>
      </c>
    </row>
    <row r="459" spans="2:65" s="1" customFormat="1" ht="39" x14ac:dyDescent="0.2">
      <c r="B459" s="29"/>
      <c r="D459" s="138" t="s">
        <v>124</v>
      </c>
      <c r="F459" s="139" t="s">
        <v>823</v>
      </c>
      <c r="I459" s="140"/>
      <c r="L459" s="29"/>
      <c r="M459" s="141"/>
      <c r="T459" s="50"/>
      <c r="AT459" s="14" t="s">
        <v>124</v>
      </c>
      <c r="AU459" s="14" t="s">
        <v>78</v>
      </c>
    </row>
    <row r="460" spans="2:65" s="1" customFormat="1" ht="55.5" customHeight="1" x14ac:dyDescent="0.2">
      <c r="B460" s="124"/>
      <c r="C460" s="125" t="s">
        <v>831</v>
      </c>
      <c r="D460" s="125" t="s">
        <v>118</v>
      </c>
      <c r="E460" s="126" t="s">
        <v>832</v>
      </c>
      <c r="F460" s="127" t="s">
        <v>833</v>
      </c>
      <c r="G460" s="128" t="s">
        <v>128</v>
      </c>
      <c r="H460" s="129">
        <v>200</v>
      </c>
      <c r="I460" s="130"/>
      <c r="J460" s="131">
        <f>ROUND(I460*H460,2)</f>
        <v>0</v>
      </c>
      <c r="K460" s="127" t="s">
        <v>122</v>
      </c>
      <c r="L460" s="29"/>
      <c r="M460" s="132" t="s">
        <v>3</v>
      </c>
      <c r="N460" s="133" t="s">
        <v>39</v>
      </c>
      <c r="P460" s="134">
        <f>O460*H460</f>
        <v>0</v>
      </c>
      <c r="Q460" s="134">
        <v>0</v>
      </c>
      <c r="R460" s="134">
        <f>Q460*H460</f>
        <v>0</v>
      </c>
      <c r="S460" s="134">
        <v>0</v>
      </c>
      <c r="T460" s="135">
        <f>S460*H460</f>
        <v>0</v>
      </c>
      <c r="AR460" s="136" t="s">
        <v>123</v>
      </c>
      <c r="AT460" s="136" t="s">
        <v>118</v>
      </c>
      <c r="AU460" s="136" t="s">
        <v>78</v>
      </c>
      <c r="AY460" s="14" t="s">
        <v>115</v>
      </c>
      <c r="BE460" s="137">
        <f>IF(N460="základní",J460,0)</f>
        <v>0</v>
      </c>
      <c r="BF460" s="137">
        <f>IF(N460="snížená",J460,0)</f>
        <v>0</v>
      </c>
      <c r="BG460" s="137">
        <f>IF(N460="zákl. přenesená",J460,0)</f>
        <v>0</v>
      </c>
      <c r="BH460" s="137">
        <f>IF(N460="sníž. přenesená",J460,0)</f>
        <v>0</v>
      </c>
      <c r="BI460" s="137">
        <f>IF(N460="nulová",J460,0)</f>
        <v>0</v>
      </c>
      <c r="BJ460" s="14" t="s">
        <v>76</v>
      </c>
      <c r="BK460" s="137">
        <f>ROUND(I460*H460,2)</f>
        <v>0</v>
      </c>
      <c r="BL460" s="14" t="s">
        <v>123</v>
      </c>
      <c r="BM460" s="136" t="s">
        <v>834</v>
      </c>
    </row>
    <row r="461" spans="2:65" s="1" customFormat="1" ht="39" x14ac:dyDescent="0.2">
      <c r="B461" s="29"/>
      <c r="D461" s="138" t="s">
        <v>124</v>
      </c>
      <c r="F461" s="139" t="s">
        <v>823</v>
      </c>
      <c r="I461" s="140"/>
      <c r="L461" s="29"/>
      <c r="M461" s="141"/>
      <c r="T461" s="50"/>
      <c r="AT461" s="14" t="s">
        <v>124</v>
      </c>
      <c r="AU461" s="14" t="s">
        <v>78</v>
      </c>
    </row>
    <row r="462" spans="2:65" s="1" customFormat="1" ht="55.5" customHeight="1" x14ac:dyDescent="0.2">
      <c r="B462" s="124"/>
      <c r="C462" s="125" t="s">
        <v>485</v>
      </c>
      <c r="D462" s="125" t="s">
        <v>118</v>
      </c>
      <c r="E462" s="126" t="s">
        <v>835</v>
      </c>
      <c r="F462" s="127" t="s">
        <v>836</v>
      </c>
      <c r="G462" s="128" t="s">
        <v>128</v>
      </c>
      <c r="H462" s="129">
        <v>200</v>
      </c>
      <c r="I462" s="130"/>
      <c r="J462" s="131">
        <f>ROUND(I462*H462,2)</f>
        <v>0</v>
      </c>
      <c r="K462" s="127" t="s">
        <v>122</v>
      </c>
      <c r="L462" s="29"/>
      <c r="M462" s="132" t="s">
        <v>3</v>
      </c>
      <c r="N462" s="133" t="s">
        <v>39</v>
      </c>
      <c r="P462" s="134">
        <f>O462*H462</f>
        <v>0</v>
      </c>
      <c r="Q462" s="134">
        <v>0</v>
      </c>
      <c r="R462" s="134">
        <f>Q462*H462</f>
        <v>0</v>
      </c>
      <c r="S462" s="134">
        <v>0</v>
      </c>
      <c r="T462" s="135">
        <f>S462*H462</f>
        <v>0</v>
      </c>
      <c r="AR462" s="136" t="s">
        <v>123</v>
      </c>
      <c r="AT462" s="136" t="s">
        <v>118</v>
      </c>
      <c r="AU462" s="136" t="s">
        <v>78</v>
      </c>
      <c r="AY462" s="14" t="s">
        <v>115</v>
      </c>
      <c r="BE462" s="137">
        <f>IF(N462="základní",J462,0)</f>
        <v>0</v>
      </c>
      <c r="BF462" s="137">
        <f>IF(N462="snížená",J462,0)</f>
        <v>0</v>
      </c>
      <c r="BG462" s="137">
        <f>IF(N462="zákl. přenesená",J462,0)</f>
        <v>0</v>
      </c>
      <c r="BH462" s="137">
        <f>IF(N462="sníž. přenesená",J462,0)</f>
        <v>0</v>
      </c>
      <c r="BI462" s="137">
        <f>IF(N462="nulová",J462,0)</f>
        <v>0</v>
      </c>
      <c r="BJ462" s="14" t="s">
        <v>76</v>
      </c>
      <c r="BK462" s="137">
        <f>ROUND(I462*H462,2)</f>
        <v>0</v>
      </c>
      <c r="BL462" s="14" t="s">
        <v>123</v>
      </c>
      <c r="BM462" s="136" t="s">
        <v>837</v>
      </c>
    </row>
    <row r="463" spans="2:65" s="1" customFormat="1" ht="39" x14ac:dyDescent="0.2">
      <c r="B463" s="29"/>
      <c r="D463" s="138" t="s">
        <v>124</v>
      </c>
      <c r="F463" s="139" t="s">
        <v>823</v>
      </c>
      <c r="I463" s="140"/>
      <c r="L463" s="29"/>
      <c r="M463" s="141"/>
      <c r="T463" s="50"/>
      <c r="AT463" s="14" t="s">
        <v>124</v>
      </c>
      <c r="AU463" s="14" t="s">
        <v>78</v>
      </c>
    </row>
    <row r="464" spans="2:65" s="1" customFormat="1" ht="55.5" customHeight="1" x14ac:dyDescent="0.2">
      <c r="B464" s="124"/>
      <c r="C464" s="125" t="s">
        <v>838</v>
      </c>
      <c r="D464" s="125" t="s">
        <v>118</v>
      </c>
      <c r="E464" s="126" t="s">
        <v>839</v>
      </c>
      <c r="F464" s="127" t="s">
        <v>840</v>
      </c>
      <c r="G464" s="128" t="s">
        <v>128</v>
      </c>
      <c r="H464" s="129">
        <v>200</v>
      </c>
      <c r="I464" s="130"/>
      <c r="J464" s="131">
        <f>ROUND(I464*H464,2)</f>
        <v>0</v>
      </c>
      <c r="K464" s="127" t="s">
        <v>122</v>
      </c>
      <c r="L464" s="29"/>
      <c r="M464" s="132" t="s">
        <v>3</v>
      </c>
      <c r="N464" s="133" t="s">
        <v>39</v>
      </c>
      <c r="P464" s="134">
        <f>O464*H464</f>
        <v>0</v>
      </c>
      <c r="Q464" s="134">
        <v>0</v>
      </c>
      <c r="R464" s="134">
        <f>Q464*H464</f>
        <v>0</v>
      </c>
      <c r="S464" s="134">
        <v>0</v>
      </c>
      <c r="T464" s="135">
        <f>S464*H464</f>
        <v>0</v>
      </c>
      <c r="AR464" s="136" t="s">
        <v>123</v>
      </c>
      <c r="AT464" s="136" t="s">
        <v>118</v>
      </c>
      <c r="AU464" s="136" t="s">
        <v>78</v>
      </c>
      <c r="AY464" s="14" t="s">
        <v>115</v>
      </c>
      <c r="BE464" s="137">
        <f>IF(N464="základní",J464,0)</f>
        <v>0</v>
      </c>
      <c r="BF464" s="137">
        <f>IF(N464="snížená",J464,0)</f>
        <v>0</v>
      </c>
      <c r="BG464" s="137">
        <f>IF(N464="zákl. přenesená",J464,0)</f>
        <v>0</v>
      </c>
      <c r="BH464" s="137">
        <f>IF(N464="sníž. přenesená",J464,0)</f>
        <v>0</v>
      </c>
      <c r="BI464" s="137">
        <f>IF(N464="nulová",J464,0)</f>
        <v>0</v>
      </c>
      <c r="BJ464" s="14" t="s">
        <v>76</v>
      </c>
      <c r="BK464" s="137">
        <f>ROUND(I464*H464,2)</f>
        <v>0</v>
      </c>
      <c r="BL464" s="14" t="s">
        <v>123</v>
      </c>
      <c r="BM464" s="136" t="s">
        <v>841</v>
      </c>
    </row>
    <row r="465" spans="2:65" s="1" customFormat="1" ht="39" x14ac:dyDescent="0.2">
      <c r="B465" s="29"/>
      <c r="D465" s="138" t="s">
        <v>124</v>
      </c>
      <c r="F465" s="139" t="s">
        <v>823</v>
      </c>
      <c r="I465" s="140"/>
      <c r="L465" s="29"/>
      <c r="M465" s="141"/>
      <c r="T465" s="50"/>
      <c r="AT465" s="14" t="s">
        <v>124</v>
      </c>
      <c r="AU465" s="14" t="s">
        <v>78</v>
      </c>
    </row>
    <row r="466" spans="2:65" s="1" customFormat="1" ht="55.5" customHeight="1" x14ac:dyDescent="0.2">
      <c r="B466" s="124"/>
      <c r="C466" s="125" t="s">
        <v>488</v>
      </c>
      <c r="D466" s="125" t="s">
        <v>118</v>
      </c>
      <c r="E466" s="126" t="s">
        <v>842</v>
      </c>
      <c r="F466" s="127" t="s">
        <v>843</v>
      </c>
      <c r="G466" s="128" t="s">
        <v>128</v>
      </c>
      <c r="H466" s="129">
        <v>200</v>
      </c>
      <c r="I466" s="130"/>
      <c r="J466" s="131">
        <f>ROUND(I466*H466,2)</f>
        <v>0</v>
      </c>
      <c r="K466" s="127" t="s">
        <v>122</v>
      </c>
      <c r="L466" s="29"/>
      <c r="M466" s="132" t="s">
        <v>3</v>
      </c>
      <c r="N466" s="133" t="s">
        <v>39</v>
      </c>
      <c r="P466" s="134">
        <f>O466*H466</f>
        <v>0</v>
      </c>
      <c r="Q466" s="134">
        <v>0</v>
      </c>
      <c r="R466" s="134">
        <f>Q466*H466</f>
        <v>0</v>
      </c>
      <c r="S466" s="134">
        <v>0</v>
      </c>
      <c r="T466" s="135">
        <f>S466*H466</f>
        <v>0</v>
      </c>
      <c r="AR466" s="136" t="s">
        <v>123</v>
      </c>
      <c r="AT466" s="136" t="s">
        <v>118</v>
      </c>
      <c r="AU466" s="136" t="s">
        <v>78</v>
      </c>
      <c r="AY466" s="14" t="s">
        <v>115</v>
      </c>
      <c r="BE466" s="137">
        <f>IF(N466="základní",J466,0)</f>
        <v>0</v>
      </c>
      <c r="BF466" s="137">
        <f>IF(N466="snížená",J466,0)</f>
        <v>0</v>
      </c>
      <c r="BG466" s="137">
        <f>IF(N466="zákl. přenesená",J466,0)</f>
        <v>0</v>
      </c>
      <c r="BH466" s="137">
        <f>IF(N466="sníž. přenesená",J466,0)</f>
        <v>0</v>
      </c>
      <c r="BI466" s="137">
        <f>IF(N466="nulová",J466,0)</f>
        <v>0</v>
      </c>
      <c r="BJ466" s="14" t="s">
        <v>76</v>
      </c>
      <c r="BK466" s="137">
        <f>ROUND(I466*H466,2)</f>
        <v>0</v>
      </c>
      <c r="BL466" s="14" t="s">
        <v>123</v>
      </c>
      <c r="BM466" s="136" t="s">
        <v>844</v>
      </c>
    </row>
    <row r="467" spans="2:65" s="1" customFormat="1" ht="39" x14ac:dyDescent="0.2">
      <c r="B467" s="29"/>
      <c r="D467" s="138" t="s">
        <v>124</v>
      </c>
      <c r="F467" s="139" t="s">
        <v>823</v>
      </c>
      <c r="I467" s="140"/>
      <c r="L467" s="29"/>
      <c r="M467" s="141"/>
      <c r="T467" s="50"/>
      <c r="AT467" s="14" t="s">
        <v>124</v>
      </c>
      <c r="AU467" s="14" t="s">
        <v>78</v>
      </c>
    </row>
    <row r="468" spans="2:65" s="1" customFormat="1" ht="55.5" customHeight="1" x14ac:dyDescent="0.2">
      <c r="B468" s="124"/>
      <c r="C468" s="125" t="s">
        <v>845</v>
      </c>
      <c r="D468" s="125" t="s">
        <v>118</v>
      </c>
      <c r="E468" s="126" t="s">
        <v>846</v>
      </c>
      <c r="F468" s="127" t="s">
        <v>847</v>
      </c>
      <c r="G468" s="128" t="s">
        <v>128</v>
      </c>
      <c r="H468" s="129">
        <v>200</v>
      </c>
      <c r="I468" s="130"/>
      <c r="J468" s="131">
        <f>ROUND(I468*H468,2)</f>
        <v>0</v>
      </c>
      <c r="K468" s="127" t="s">
        <v>122</v>
      </c>
      <c r="L468" s="29"/>
      <c r="M468" s="132" t="s">
        <v>3</v>
      </c>
      <c r="N468" s="133" t="s">
        <v>39</v>
      </c>
      <c r="P468" s="134">
        <f>O468*H468</f>
        <v>0</v>
      </c>
      <c r="Q468" s="134">
        <v>0</v>
      </c>
      <c r="R468" s="134">
        <f>Q468*H468</f>
        <v>0</v>
      </c>
      <c r="S468" s="134">
        <v>0</v>
      </c>
      <c r="T468" s="135">
        <f>S468*H468</f>
        <v>0</v>
      </c>
      <c r="AR468" s="136" t="s">
        <v>123</v>
      </c>
      <c r="AT468" s="136" t="s">
        <v>118</v>
      </c>
      <c r="AU468" s="136" t="s">
        <v>78</v>
      </c>
      <c r="AY468" s="14" t="s">
        <v>115</v>
      </c>
      <c r="BE468" s="137">
        <f>IF(N468="základní",J468,0)</f>
        <v>0</v>
      </c>
      <c r="BF468" s="137">
        <f>IF(N468="snížená",J468,0)</f>
        <v>0</v>
      </c>
      <c r="BG468" s="137">
        <f>IF(N468="zákl. přenesená",J468,0)</f>
        <v>0</v>
      </c>
      <c r="BH468" s="137">
        <f>IF(N468="sníž. přenesená",J468,0)</f>
        <v>0</v>
      </c>
      <c r="BI468" s="137">
        <f>IF(N468="nulová",J468,0)</f>
        <v>0</v>
      </c>
      <c r="BJ468" s="14" t="s">
        <v>76</v>
      </c>
      <c r="BK468" s="137">
        <f>ROUND(I468*H468,2)</f>
        <v>0</v>
      </c>
      <c r="BL468" s="14" t="s">
        <v>123</v>
      </c>
      <c r="BM468" s="136" t="s">
        <v>848</v>
      </c>
    </row>
    <row r="469" spans="2:65" s="1" customFormat="1" ht="39" x14ac:dyDescent="0.2">
      <c r="B469" s="29"/>
      <c r="D469" s="138" t="s">
        <v>124</v>
      </c>
      <c r="F469" s="139" t="s">
        <v>823</v>
      </c>
      <c r="I469" s="140"/>
      <c r="L469" s="29"/>
      <c r="M469" s="141"/>
      <c r="T469" s="50"/>
      <c r="AT469" s="14" t="s">
        <v>124</v>
      </c>
      <c r="AU469" s="14" t="s">
        <v>78</v>
      </c>
    </row>
    <row r="470" spans="2:65" s="1" customFormat="1" ht="62.65" customHeight="1" x14ac:dyDescent="0.2">
      <c r="B470" s="124"/>
      <c r="C470" s="125" t="s">
        <v>492</v>
      </c>
      <c r="D470" s="125" t="s">
        <v>118</v>
      </c>
      <c r="E470" s="126" t="s">
        <v>849</v>
      </c>
      <c r="F470" s="127" t="s">
        <v>850</v>
      </c>
      <c r="G470" s="128" t="s">
        <v>128</v>
      </c>
      <c r="H470" s="129">
        <v>200</v>
      </c>
      <c r="I470" s="130"/>
      <c r="J470" s="131">
        <f>ROUND(I470*H470,2)</f>
        <v>0</v>
      </c>
      <c r="K470" s="127" t="s">
        <v>122</v>
      </c>
      <c r="L470" s="29"/>
      <c r="M470" s="132" t="s">
        <v>3</v>
      </c>
      <c r="N470" s="133" t="s">
        <v>39</v>
      </c>
      <c r="P470" s="134">
        <f>O470*H470</f>
        <v>0</v>
      </c>
      <c r="Q470" s="134">
        <v>0</v>
      </c>
      <c r="R470" s="134">
        <f>Q470*H470</f>
        <v>0</v>
      </c>
      <c r="S470" s="134">
        <v>0</v>
      </c>
      <c r="T470" s="135">
        <f>S470*H470</f>
        <v>0</v>
      </c>
      <c r="AR470" s="136" t="s">
        <v>123</v>
      </c>
      <c r="AT470" s="136" t="s">
        <v>118</v>
      </c>
      <c r="AU470" s="136" t="s">
        <v>78</v>
      </c>
      <c r="AY470" s="14" t="s">
        <v>115</v>
      </c>
      <c r="BE470" s="137">
        <f>IF(N470="základní",J470,0)</f>
        <v>0</v>
      </c>
      <c r="BF470" s="137">
        <f>IF(N470="snížená",J470,0)</f>
        <v>0</v>
      </c>
      <c r="BG470" s="137">
        <f>IF(N470="zákl. přenesená",J470,0)</f>
        <v>0</v>
      </c>
      <c r="BH470" s="137">
        <f>IF(N470="sníž. přenesená",J470,0)</f>
        <v>0</v>
      </c>
      <c r="BI470" s="137">
        <f>IF(N470="nulová",J470,0)</f>
        <v>0</v>
      </c>
      <c r="BJ470" s="14" t="s">
        <v>76</v>
      </c>
      <c r="BK470" s="137">
        <f>ROUND(I470*H470,2)</f>
        <v>0</v>
      </c>
      <c r="BL470" s="14" t="s">
        <v>123</v>
      </c>
      <c r="BM470" s="136" t="s">
        <v>851</v>
      </c>
    </row>
    <row r="471" spans="2:65" s="1" customFormat="1" ht="39" x14ac:dyDescent="0.2">
      <c r="B471" s="29"/>
      <c r="D471" s="138" t="s">
        <v>124</v>
      </c>
      <c r="F471" s="139" t="s">
        <v>823</v>
      </c>
      <c r="I471" s="140"/>
      <c r="L471" s="29"/>
      <c r="M471" s="141"/>
      <c r="T471" s="50"/>
      <c r="AT471" s="14" t="s">
        <v>124</v>
      </c>
      <c r="AU471" s="14" t="s">
        <v>78</v>
      </c>
    </row>
    <row r="472" spans="2:65" s="1" customFormat="1" ht="62.65" customHeight="1" x14ac:dyDescent="0.2">
      <c r="B472" s="124"/>
      <c r="C472" s="125" t="s">
        <v>852</v>
      </c>
      <c r="D472" s="125" t="s">
        <v>118</v>
      </c>
      <c r="E472" s="126" t="s">
        <v>853</v>
      </c>
      <c r="F472" s="127" t="s">
        <v>854</v>
      </c>
      <c r="G472" s="128" t="s">
        <v>128</v>
      </c>
      <c r="H472" s="129">
        <v>200</v>
      </c>
      <c r="I472" s="130"/>
      <c r="J472" s="131">
        <f>ROUND(I472*H472,2)</f>
        <v>0</v>
      </c>
      <c r="K472" s="127" t="s">
        <v>122</v>
      </c>
      <c r="L472" s="29"/>
      <c r="M472" s="132" t="s">
        <v>3</v>
      </c>
      <c r="N472" s="133" t="s">
        <v>39</v>
      </c>
      <c r="P472" s="134">
        <f>O472*H472</f>
        <v>0</v>
      </c>
      <c r="Q472" s="134">
        <v>0</v>
      </c>
      <c r="R472" s="134">
        <f>Q472*H472</f>
        <v>0</v>
      </c>
      <c r="S472" s="134">
        <v>0</v>
      </c>
      <c r="T472" s="135">
        <f>S472*H472</f>
        <v>0</v>
      </c>
      <c r="AR472" s="136" t="s">
        <v>123</v>
      </c>
      <c r="AT472" s="136" t="s">
        <v>118</v>
      </c>
      <c r="AU472" s="136" t="s">
        <v>78</v>
      </c>
      <c r="AY472" s="14" t="s">
        <v>115</v>
      </c>
      <c r="BE472" s="137">
        <f>IF(N472="základní",J472,0)</f>
        <v>0</v>
      </c>
      <c r="BF472" s="137">
        <f>IF(N472="snížená",J472,0)</f>
        <v>0</v>
      </c>
      <c r="BG472" s="137">
        <f>IF(N472="zákl. přenesená",J472,0)</f>
        <v>0</v>
      </c>
      <c r="BH472" s="137">
        <f>IF(N472="sníž. přenesená",J472,0)</f>
        <v>0</v>
      </c>
      <c r="BI472" s="137">
        <f>IF(N472="nulová",J472,0)</f>
        <v>0</v>
      </c>
      <c r="BJ472" s="14" t="s">
        <v>76</v>
      </c>
      <c r="BK472" s="137">
        <f>ROUND(I472*H472,2)</f>
        <v>0</v>
      </c>
      <c r="BL472" s="14" t="s">
        <v>123</v>
      </c>
      <c r="BM472" s="136" t="s">
        <v>855</v>
      </c>
    </row>
    <row r="473" spans="2:65" s="1" customFormat="1" ht="39" x14ac:dyDescent="0.2">
      <c r="B473" s="29"/>
      <c r="D473" s="138" t="s">
        <v>124</v>
      </c>
      <c r="F473" s="139" t="s">
        <v>823</v>
      </c>
      <c r="I473" s="140"/>
      <c r="L473" s="29"/>
      <c r="M473" s="141"/>
      <c r="T473" s="50"/>
      <c r="AT473" s="14" t="s">
        <v>124</v>
      </c>
      <c r="AU473" s="14" t="s">
        <v>78</v>
      </c>
    </row>
    <row r="474" spans="2:65" s="1" customFormat="1" ht="62.65" customHeight="1" x14ac:dyDescent="0.2">
      <c r="B474" s="124"/>
      <c r="C474" s="125" t="s">
        <v>495</v>
      </c>
      <c r="D474" s="125" t="s">
        <v>118</v>
      </c>
      <c r="E474" s="126" t="s">
        <v>856</v>
      </c>
      <c r="F474" s="127" t="s">
        <v>857</v>
      </c>
      <c r="G474" s="128" t="s">
        <v>128</v>
      </c>
      <c r="H474" s="129">
        <v>200</v>
      </c>
      <c r="I474" s="130"/>
      <c r="J474" s="131">
        <f>ROUND(I474*H474,2)</f>
        <v>0</v>
      </c>
      <c r="K474" s="127" t="s">
        <v>122</v>
      </c>
      <c r="L474" s="29"/>
      <c r="M474" s="132" t="s">
        <v>3</v>
      </c>
      <c r="N474" s="133" t="s">
        <v>39</v>
      </c>
      <c r="P474" s="134">
        <f>O474*H474</f>
        <v>0</v>
      </c>
      <c r="Q474" s="134">
        <v>0</v>
      </c>
      <c r="R474" s="134">
        <f>Q474*H474</f>
        <v>0</v>
      </c>
      <c r="S474" s="134">
        <v>0</v>
      </c>
      <c r="T474" s="135">
        <f>S474*H474</f>
        <v>0</v>
      </c>
      <c r="AR474" s="136" t="s">
        <v>123</v>
      </c>
      <c r="AT474" s="136" t="s">
        <v>118</v>
      </c>
      <c r="AU474" s="136" t="s">
        <v>78</v>
      </c>
      <c r="AY474" s="14" t="s">
        <v>115</v>
      </c>
      <c r="BE474" s="137">
        <f>IF(N474="základní",J474,0)</f>
        <v>0</v>
      </c>
      <c r="BF474" s="137">
        <f>IF(N474="snížená",J474,0)</f>
        <v>0</v>
      </c>
      <c r="BG474" s="137">
        <f>IF(N474="zákl. přenesená",J474,0)</f>
        <v>0</v>
      </c>
      <c r="BH474" s="137">
        <f>IF(N474="sníž. přenesená",J474,0)</f>
        <v>0</v>
      </c>
      <c r="BI474" s="137">
        <f>IF(N474="nulová",J474,0)</f>
        <v>0</v>
      </c>
      <c r="BJ474" s="14" t="s">
        <v>76</v>
      </c>
      <c r="BK474" s="137">
        <f>ROUND(I474*H474,2)</f>
        <v>0</v>
      </c>
      <c r="BL474" s="14" t="s">
        <v>123</v>
      </c>
      <c r="BM474" s="136" t="s">
        <v>858</v>
      </c>
    </row>
    <row r="475" spans="2:65" s="1" customFormat="1" ht="39" x14ac:dyDescent="0.2">
      <c r="B475" s="29"/>
      <c r="D475" s="138" t="s">
        <v>124</v>
      </c>
      <c r="F475" s="139" t="s">
        <v>823</v>
      </c>
      <c r="I475" s="140"/>
      <c r="L475" s="29"/>
      <c r="M475" s="141"/>
      <c r="T475" s="50"/>
      <c r="AT475" s="14" t="s">
        <v>124</v>
      </c>
      <c r="AU475" s="14" t="s">
        <v>78</v>
      </c>
    </row>
    <row r="476" spans="2:65" s="1" customFormat="1" ht="62.65" customHeight="1" x14ac:dyDescent="0.2">
      <c r="B476" s="124"/>
      <c r="C476" s="125" t="s">
        <v>859</v>
      </c>
      <c r="D476" s="125" t="s">
        <v>118</v>
      </c>
      <c r="E476" s="126" t="s">
        <v>860</v>
      </c>
      <c r="F476" s="127" t="s">
        <v>861</v>
      </c>
      <c r="G476" s="128" t="s">
        <v>128</v>
      </c>
      <c r="H476" s="129">
        <v>200</v>
      </c>
      <c r="I476" s="130"/>
      <c r="J476" s="131">
        <f>ROUND(I476*H476,2)</f>
        <v>0</v>
      </c>
      <c r="K476" s="127" t="s">
        <v>122</v>
      </c>
      <c r="L476" s="29"/>
      <c r="M476" s="132" t="s">
        <v>3</v>
      </c>
      <c r="N476" s="133" t="s">
        <v>39</v>
      </c>
      <c r="P476" s="134">
        <f>O476*H476</f>
        <v>0</v>
      </c>
      <c r="Q476" s="134">
        <v>0</v>
      </c>
      <c r="R476" s="134">
        <f>Q476*H476</f>
        <v>0</v>
      </c>
      <c r="S476" s="134">
        <v>0</v>
      </c>
      <c r="T476" s="135">
        <f>S476*H476</f>
        <v>0</v>
      </c>
      <c r="AR476" s="136" t="s">
        <v>123</v>
      </c>
      <c r="AT476" s="136" t="s">
        <v>118</v>
      </c>
      <c r="AU476" s="136" t="s">
        <v>78</v>
      </c>
      <c r="AY476" s="14" t="s">
        <v>115</v>
      </c>
      <c r="BE476" s="137">
        <f>IF(N476="základní",J476,0)</f>
        <v>0</v>
      </c>
      <c r="BF476" s="137">
        <f>IF(N476="snížená",J476,0)</f>
        <v>0</v>
      </c>
      <c r="BG476" s="137">
        <f>IF(N476="zákl. přenesená",J476,0)</f>
        <v>0</v>
      </c>
      <c r="BH476" s="137">
        <f>IF(N476="sníž. přenesená",J476,0)</f>
        <v>0</v>
      </c>
      <c r="BI476" s="137">
        <f>IF(N476="nulová",J476,0)</f>
        <v>0</v>
      </c>
      <c r="BJ476" s="14" t="s">
        <v>76</v>
      </c>
      <c r="BK476" s="137">
        <f>ROUND(I476*H476,2)</f>
        <v>0</v>
      </c>
      <c r="BL476" s="14" t="s">
        <v>123</v>
      </c>
      <c r="BM476" s="136" t="s">
        <v>862</v>
      </c>
    </row>
    <row r="477" spans="2:65" s="1" customFormat="1" ht="39" x14ac:dyDescent="0.2">
      <c r="B477" s="29"/>
      <c r="D477" s="138" t="s">
        <v>124</v>
      </c>
      <c r="F477" s="139" t="s">
        <v>823</v>
      </c>
      <c r="I477" s="140"/>
      <c r="L477" s="29"/>
      <c r="M477" s="141"/>
      <c r="T477" s="50"/>
      <c r="AT477" s="14" t="s">
        <v>124</v>
      </c>
      <c r="AU477" s="14" t="s">
        <v>78</v>
      </c>
    </row>
    <row r="478" spans="2:65" s="1" customFormat="1" ht="62.65" customHeight="1" x14ac:dyDescent="0.2">
      <c r="B478" s="124"/>
      <c r="C478" s="125" t="s">
        <v>499</v>
      </c>
      <c r="D478" s="125" t="s">
        <v>118</v>
      </c>
      <c r="E478" s="126" t="s">
        <v>863</v>
      </c>
      <c r="F478" s="127" t="s">
        <v>864</v>
      </c>
      <c r="G478" s="128" t="s">
        <v>128</v>
      </c>
      <c r="H478" s="129">
        <v>1000</v>
      </c>
      <c r="I478" s="130"/>
      <c r="J478" s="131">
        <f>ROUND(I478*H478,2)</f>
        <v>0</v>
      </c>
      <c r="K478" s="127" t="s">
        <v>122</v>
      </c>
      <c r="L478" s="29"/>
      <c r="M478" s="132" t="s">
        <v>3</v>
      </c>
      <c r="N478" s="133" t="s">
        <v>39</v>
      </c>
      <c r="P478" s="134">
        <f>O478*H478</f>
        <v>0</v>
      </c>
      <c r="Q478" s="134">
        <v>0</v>
      </c>
      <c r="R478" s="134">
        <f>Q478*H478</f>
        <v>0</v>
      </c>
      <c r="S478" s="134">
        <v>0</v>
      </c>
      <c r="T478" s="135">
        <f>S478*H478</f>
        <v>0</v>
      </c>
      <c r="AR478" s="136" t="s">
        <v>123</v>
      </c>
      <c r="AT478" s="136" t="s">
        <v>118</v>
      </c>
      <c r="AU478" s="136" t="s">
        <v>78</v>
      </c>
      <c r="AY478" s="14" t="s">
        <v>115</v>
      </c>
      <c r="BE478" s="137">
        <f>IF(N478="základní",J478,0)</f>
        <v>0</v>
      </c>
      <c r="BF478" s="137">
        <f>IF(N478="snížená",J478,0)</f>
        <v>0</v>
      </c>
      <c r="BG478" s="137">
        <f>IF(N478="zákl. přenesená",J478,0)</f>
        <v>0</v>
      </c>
      <c r="BH478" s="137">
        <f>IF(N478="sníž. přenesená",J478,0)</f>
        <v>0</v>
      </c>
      <c r="BI478" s="137">
        <f>IF(N478="nulová",J478,0)</f>
        <v>0</v>
      </c>
      <c r="BJ478" s="14" t="s">
        <v>76</v>
      </c>
      <c r="BK478" s="137">
        <f>ROUND(I478*H478,2)</f>
        <v>0</v>
      </c>
      <c r="BL478" s="14" t="s">
        <v>123</v>
      </c>
      <c r="BM478" s="136" t="s">
        <v>865</v>
      </c>
    </row>
    <row r="479" spans="2:65" s="1" customFormat="1" ht="39" x14ac:dyDescent="0.2">
      <c r="B479" s="29"/>
      <c r="D479" s="138" t="s">
        <v>124</v>
      </c>
      <c r="F479" s="139" t="s">
        <v>866</v>
      </c>
      <c r="I479" s="140"/>
      <c r="L479" s="29"/>
      <c r="M479" s="141"/>
      <c r="T479" s="50"/>
      <c r="AT479" s="14" t="s">
        <v>124</v>
      </c>
      <c r="AU479" s="14" t="s">
        <v>78</v>
      </c>
    </row>
    <row r="480" spans="2:65" s="1" customFormat="1" ht="62.65" customHeight="1" x14ac:dyDescent="0.2">
      <c r="B480" s="124"/>
      <c r="C480" s="125" t="s">
        <v>867</v>
      </c>
      <c r="D480" s="125" t="s">
        <v>118</v>
      </c>
      <c r="E480" s="126" t="s">
        <v>868</v>
      </c>
      <c r="F480" s="127" t="s">
        <v>869</v>
      </c>
      <c r="G480" s="128" t="s">
        <v>128</v>
      </c>
      <c r="H480" s="129">
        <v>500</v>
      </c>
      <c r="I480" s="130"/>
      <c r="J480" s="131">
        <f>ROUND(I480*H480,2)</f>
        <v>0</v>
      </c>
      <c r="K480" s="127" t="s">
        <v>122</v>
      </c>
      <c r="L480" s="29"/>
      <c r="M480" s="132" t="s">
        <v>3</v>
      </c>
      <c r="N480" s="133" t="s">
        <v>39</v>
      </c>
      <c r="P480" s="134">
        <f>O480*H480</f>
        <v>0</v>
      </c>
      <c r="Q480" s="134">
        <v>0</v>
      </c>
      <c r="R480" s="134">
        <f>Q480*H480</f>
        <v>0</v>
      </c>
      <c r="S480" s="134">
        <v>0</v>
      </c>
      <c r="T480" s="135">
        <f>S480*H480</f>
        <v>0</v>
      </c>
      <c r="AR480" s="136" t="s">
        <v>123</v>
      </c>
      <c r="AT480" s="136" t="s">
        <v>118</v>
      </c>
      <c r="AU480" s="136" t="s">
        <v>78</v>
      </c>
      <c r="AY480" s="14" t="s">
        <v>115</v>
      </c>
      <c r="BE480" s="137">
        <f>IF(N480="základní",J480,0)</f>
        <v>0</v>
      </c>
      <c r="BF480" s="137">
        <f>IF(N480="snížená",J480,0)</f>
        <v>0</v>
      </c>
      <c r="BG480" s="137">
        <f>IF(N480="zákl. přenesená",J480,0)</f>
        <v>0</v>
      </c>
      <c r="BH480" s="137">
        <f>IF(N480="sníž. přenesená",J480,0)</f>
        <v>0</v>
      </c>
      <c r="BI480" s="137">
        <f>IF(N480="nulová",J480,0)</f>
        <v>0</v>
      </c>
      <c r="BJ480" s="14" t="s">
        <v>76</v>
      </c>
      <c r="BK480" s="137">
        <f>ROUND(I480*H480,2)</f>
        <v>0</v>
      </c>
      <c r="BL480" s="14" t="s">
        <v>123</v>
      </c>
      <c r="BM480" s="136" t="s">
        <v>870</v>
      </c>
    </row>
    <row r="481" spans="2:65" s="1" customFormat="1" ht="39" x14ac:dyDescent="0.2">
      <c r="B481" s="29"/>
      <c r="D481" s="138" t="s">
        <v>124</v>
      </c>
      <c r="F481" s="139" t="s">
        <v>866</v>
      </c>
      <c r="I481" s="140"/>
      <c r="L481" s="29"/>
      <c r="M481" s="141"/>
      <c r="T481" s="50"/>
      <c r="AT481" s="14" t="s">
        <v>124</v>
      </c>
      <c r="AU481" s="14" t="s">
        <v>78</v>
      </c>
    </row>
    <row r="482" spans="2:65" s="1" customFormat="1" ht="62.65" customHeight="1" x14ac:dyDescent="0.2">
      <c r="B482" s="124"/>
      <c r="C482" s="125" t="s">
        <v>502</v>
      </c>
      <c r="D482" s="125" t="s">
        <v>118</v>
      </c>
      <c r="E482" s="126" t="s">
        <v>871</v>
      </c>
      <c r="F482" s="127" t="s">
        <v>872</v>
      </c>
      <c r="G482" s="128" t="s">
        <v>128</v>
      </c>
      <c r="H482" s="129">
        <v>1000</v>
      </c>
      <c r="I482" s="130"/>
      <c r="J482" s="131">
        <f>ROUND(I482*H482,2)</f>
        <v>0</v>
      </c>
      <c r="K482" s="127" t="s">
        <v>122</v>
      </c>
      <c r="L482" s="29"/>
      <c r="M482" s="132" t="s">
        <v>3</v>
      </c>
      <c r="N482" s="133" t="s">
        <v>39</v>
      </c>
      <c r="P482" s="134">
        <f>O482*H482</f>
        <v>0</v>
      </c>
      <c r="Q482" s="134">
        <v>0</v>
      </c>
      <c r="R482" s="134">
        <f>Q482*H482</f>
        <v>0</v>
      </c>
      <c r="S482" s="134">
        <v>0</v>
      </c>
      <c r="T482" s="135">
        <f>S482*H482</f>
        <v>0</v>
      </c>
      <c r="AR482" s="136" t="s">
        <v>123</v>
      </c>
      <c r="AT482" s="136" t="s">
        <v>118</v>
      </c>
      <c r="AU482" s="136" t="s">
        <v>78</v>
      </c>
      <c r="AY482" s="14" t="s">
        <v>115</v>
      </c>
      <c r="BE482" s="137">
        <f>IF(N482="základní",J482,0)</f>
        <v>0</v>
      </c>
      <c r="BF482" s="137">
        <f>IF(N482="snížená",J482,0)</f>
        <v>0</v>
      </c>
      <c r="BG482" s="137">
        <f>IF(N482="zákl. přenesená",J482,0)</f>
        <v>0</v>
      </c>
      <c r="BH482" s="137">
        <f>IF(N482="sníž. přenesená",J482,0)</f>
        <v>0</v>
      </c>
      <c r="BI482" s="137">
        <f>IF(N482="nulová",J482,0)</f>
        <v>0</v>
      </c>
      <c r="BJ482" s="14" t="s">
        <v>76</v>
      </c>
      <c r="BK482" s="137">
        <f>ROUND(I482*H482,2)</f>
        <v>0</v>
      </c>
      <c r="BL482" s="14" t="s">
        <v>123</v>
      </c>
      <c r="BM482" s="136" t="s">
        <v>873</v>
      </c>
    </row>
    <row r="483" spans="2:65" s="1" customFormat="1" ht="39" x14ac:dyDescent="0.2">
      <c r="B483" s="29"/>
      <c r="D483" s="138" t="s">
        <v>124</v>
      </c>
      <c r="F483" s="139" t="s">
        <v>866</v>
      </c>
      <c r="I483" s="140"/>
      <c r="L483" s="29"/>
      <c r="M483" s="141"/>
      <c r="T483" s="50"/>
      <c r="AT483" s="14" t="s">
        <v>124</v>
      </c>
      <c r="AU483" s="14" t="s">
        <v>78</v>
      </c>
    </row>
    <row r="484" spans="2:65" s="1" customFormat="1" ht="62.65" customHeight="1" x14ac:dyDescent="0.2">
      <c r="B484" s="124"/>
      <c r="C484" s="125" t="s">
        <v>874</v>
      </c>
      <c r="D484" s="125" t="s">
        <v>118</v>
      </c>
      <c r="E484" s="126" t="s">
        <v>875</v>
      </c>
      <c r="F484" s="127" t="s">
        <v>876</v>
      </c>
      <c r="G484" s="128" t="s">
        <v>128</v>
      </c>
      <c r="H484" s="129">
        <v>1000</v>
      </c>
      <c r="I484" s="130"/>
      <c r="J484" s="131">
        <f>ROUND(I484*H484,2)</f>
        <v>0</v>
      </c>
      <c r="K484" s="127" t="s">
        <v>122</v>
      </c>
      <c r="L484" s="29"/>
      <c r="M484" s="132" t="s">
        <v>3</v>
      </c>
      <c r="N484" s="133" t="s">
        <v>39</v>
      </c>
      <c r="P484" s="134">
        <f>O484*H484</f>
        <v>0</v>
      </c>
      <c r="Q484" s="134">
        <v>0</v>
      </c>
      <c r="R484" s="134">
        <f>Q484*H484</f>
        <v>0</v>
      </c>
      <c r="S484" s="134">
        <v>0</v>
      </c>
      <c r="T484" s="135">
        <f>S484*H484</f>
        <v>0</v>
      </c>
      <c r="AR484" s="136" t="s">
        <v>123</v>
      </c>
      <c r="AT484" s="136" t="s">
        <v>118</v>
      </c>
      <c r="AU484" s="136" t="s">
        <v>78</v>
      </c>
      <c r="AY484" s="14" t="s">
        <v>115</v>
      </c>
      <c r="BE484" s="137">
        <f>IF(N484="základní",J484,0)</f>
        <v>0</v>
      </c>
      <c r="BF484" s="137">
        <f>IF(N484="snížená",J484,0)</f>
        <v>0</v>
      </c>
      <c r="BG484" s="137">
        <f>IF(N484="zákl. přenesená",J484,0)</f>
        <v>0</v>
      </c>
      <c r="BH484" s="137">
        <f>IF(N484="sníž. přenesená",J484,0)</f>
        <v>0</v>
      </c>
      <c r="BI484" s="137">
        <f>IF(N484="nulová",J484,0)</f>
        <v>0</v>
      </c>
      <c r="BJ484" s="14" t="s">
        <v>76</v>
      </c>
      <c r="BK484" s="137">
        <f>ROUND(I484*H484,2)</f>
        <v>0</v>
      </c>
      <c r="BL484" s="14" t="s">
        <v>123</v>
      </c>
      <c r="BM484" s="136" t="s">
        <v>877</v>
      </c>
    </row>
    <row r="485" spans="2:65" s="1" customFormat="1" ht="39" x14ac:dyDescent="0.2">
      <c r="B485" s="29"/>
      <c r="D485" s="138" t="s">
        <v>124</v>
      </c>
      <c r="F485" s="139" t="s">
        <v>866</v>
      </c>
      <c r="I485" s="140"/>
      <c r="L485" s="29"/>
      <c r="M485" s="141"/>
      <c r="T485" s="50"/>
      <c r="AT485" s="14" t="s">
        <v>124</v>
      </c>
      <c r="AU485" s="14" t="s">
        <v>78</v>
      </c>
    </row>
    <row r="486" spans="2:65" s="1" customFormat="1" ht="62.65" customHeight="1" x14ac:dyDescent="0.2">
      <c r="B486" s="124"/>
      <c r="C486" s="125" t="s">
        <v>506</v>
      </c>
      <c r="D486" s="125" t="s">
        <v>118</v>
      </c>
      <c r="E486" s="126" t="s">
        <v>878</v>
      </c>
      <c r="F486" s="127" t="s">
        <v>879</v>
      </c>
      <c r="G486" s="128" t="s">
        <v>128</v>
      </c>
      <c r="H486" s="129">
        <v>500</v>
      </c>
      <c r="I486" s="130"/>
      <c r="J486" s="131">
        <f>ROUND(I486*H486,2)</f>
        <v>0</v>
      </c>
      <c r="K486" s="127" t="s">
        <v>122</v>
      </c>
      <c r="L486" s="29"/>
      <c r="M486" s="132" t="s">
        <v>3</v>
      </c>
      <c r="N486" s="133" t="s">
        <v>39</v>
      </c>
      <c r="P486" s="134">
        <f>O486*H486</f>
        <v>0</v>
      </c>
      <c r="Q486" s="134">
        <v>0</v>
      </c>
      <c r="R486" s="134">
        <f>Q486*H486</f>
        <v>0</v>
      </c>
      <c r="S486" s="134">
        <v>0</v>
      </c>
      <c r="T486" s="135">
        <f>S486*H486</f>
        <v>0</v>
      </c>
      <c r="AR486" s="136" t="s">
        <v>123</v>
      </c>
      <c r="AT486" s="136" t="s">
        <v>118</v>
      </c>
      <c r="AU486" s="136" t="s">
        <v>78</v>
      </c>
      <c r="AY486" s="14" t="s">
        <v>115</v>
      </c>
      <c r="BE486" s="137">
        <f>IF(N486="základní",J486,0)</f>
        <v>0</v>
      </c>
      <c r="BF486" s="137">
        <f>IF(N486="snížená",J486,0)</f>
        <v>0</v>
      </c>
      <c r="BG486" s="137">
        <f>IF(N486="zákl. přenesená",J486,0)</f>
        <v>0</v>
      </c>
      <c r="BH486" s="137">
        <f>IF(N486="sníž. přenesená",J486,0)</f>
        <v>0</v>
      </c>
      <c r="BI486" s="137">
        <f>IF(N486="nulová",J486,0)</f>
        <v>0</v>
      </c>
      <c r="BJ486" s="14" t="s">
        <v>76</v>
      </c>
      <c r="BK486" s="137">
        <f>ROUND(I486*H486,2)</f>
        <v>0</v>
      </c>
      <c r="BL486" s="14" t="s">
        <v>123</v>
      </c>
      <c r="BM486" s="136" t="s">
        <v>880</v>
      </c>
    </row>
    <row r="487" spans="2:65" s="1" customFormat="1" ht="39" x14ac:dyDescent="0.2">
      <c r="B487" s="29"/>
      <c r="D487" s="138" t="s">
        <v>124</v>
      </c>
      <c r="F487" s="139" t="s">
        <v>866</v>
      </c>
      <c r="I487" s="140"/>
      <c r="L487" s="29"/>
      <c r="M487" s="141"/>
      <c r="T487" s="50"/>
      <c r="AT487" s="14" t="s">
        <v>124</v>
      </c>
      <c r="AU487" s="14" t="s">
        <v>78</v>
      </c>
    </row>
    <row r="488" spans="2:65" s="1" customFormat="1" ht="62.65" customHeight="1" x14ac:dyDescent="0.2">
      <c r="B488" s="124"/>
      <c r="C488" s="125" t="s">
        <v>881</v>
      </c>
      <c r="D488" s="125" t="s">
        <v>118</v>
      </c>
      <c r="E488" s="126" t="s">
        <v>882</v>
      </c>
      <c r="F488" s="127" t="s">
        <v>883</v>
      </c>
      <c r="G488" s="128" t="s">
        <v>128</v>
      </c>
      <c r="H488" s="129">
        <v>1000</v>
      </c>
      <c r="I488" s="130"/>
      <c r="J488" s="131">
        <f>ROUND(I488*H488,2)</f>
        <v>0</v>
      </c>
      <c r="K488" s="127" t="s">
        <v>122</v>
      </c>
      <c r="L488" s="29"/>
      <c r="M488" s="132" t="s">
        <v>3</v>
      </c>
      <c r="N488" s="133" t="s">
        <v>39</v>
      </c>
      <c r="P488" s="134">
        <f>O488*H488</f>
        <v>0</v>
      </c>
      <c r="Q488" s="134">
        <v>0</v>
      </c>
      <c r="R488" s="134">
        <f>Q488*H488</f>
        <v>0</v>
      </c>
      <c r="S488" s="134">
        <v>0</v>
      </c>
      <c r="T488" s="135">
        <f>S488*H488</f>
        <v>0</v>
      </c>
      <c r="AR488" s="136" t="s">
        <v>123</v>
      </c>
      <c r="AT488" s="136" t="s">
        <v>118</v>
      </c>
      <c r="AU488" s="136" t="s">
        <v>78</v>
      </c>
      <c r="AY488" s="14" t="s">
        <v>115</v>
      </c>
      <c r="BE488" s="137">
        <f>IF(N488="základní",J488,0)</f>
        <v>0</v>
      </c>
      <c r="BF488" s="137">
        <f>IF(N488="snížená",J488,0)</f>
        <v>0</v>
      </c>
      <c r="BG488" s="137">
        <f>IF(N488="zákl. přenesená",J488,0)</f>
        <v>0</v>
      </c>
      <c r="BH488" s="137">
        <f>IF(N488="sníž. přenesená",J488,0)</f>
        <v>0</v>
      </c>
      <c r="BI488" s="137">
        <f>IF(N488="nulová",J488,0)</f>
        <v>0</v>
      </c>
      <c r="BJ488" s="14" t="s">
        <v>76</v>
      </c>
      <c r="BK488" s="137">
        <f>ROUND(I488*H488,2)</f>
        <v>0</v>
      </c>
      <c r="BL488" s="14" t="s">
        <v>123</v>
      </c>
      <c r="BM488" s="136" t="s">
        <v>884</v>
      </c>
    </row>
    <row r="489" spans="2:65" s="1" customFormat="1" ht="39" x14ac:dyDescent="0.2">
      <c r="B489" s="29"/>
      <c r="D489" s="138" t="s">
        <v>124</v>
      </c>
      <c r="F489" s="139" t="s">
        <v>866</v>
      </c>
      <c r="I489" s="140"/>
      <c r="L489" s="29"/>
      <c r="M489" s="141"/>
      <c r="T489" s="50"/>
      <c r="AT489" s="14" t="s">
        <v>124</v>
      </c>
      <c r="AU489" s="14" t="s">
        <v>78</v>
      </c>
    </row>
    <row r="490" spans="2:65" s="1" customFormat="1" ht="62.65" customHeight="1" x14ac:dyDescent="0.2">
      <c r="B490" s="124"/>
      <c r="C490" s="125" t="s">
        <v>509</v>
      </c>
      <c r="D490" s="125" t="s">
        <v>118</v>
      </c>
      <c r="E490" s="126" t="s">
        <v>885</v>
      </c>
      <c r="F490" s="127" t="s">
        <v>886</v>
      </c>
      <c r="G490" s="128" t="s">
        <v>128</v>
      </c>
      <c r="H490" s="129">
        <v>1000</v>
      </c>
      <c r="I490" s="130"/>
      <c r="J490" s="131">
        <f>ROUND(I490*H490,2)</f>
        <v>0</v>
      </c>
      <c r="K490" s="127" t="s">
        <v>122</v>
      </c>
      <c r="L490" s="29"/>
      <c r="M490" s="132" t="s">
        <v>3</v>
      </c>
      <c r="N490" s="133" t="s">
        <v>39</v>
      </c>
      <c r="P490" s="134">
        <f>O490*H490</f>
        <v>0</v>
      </c>
      <c r="Q490" s="134">
        <v>0</v>
      </c>
      <c r="R490" s="134">
        <f>Q490*H490</f>
        <v>0</v>
      </c>
      <c r="S490" s="134">
        <v>0</v>
      </c>
      <c r="T490" s="135">
        <f>S490*H490</f>
        <v>0</v>
      </c>
      <c r="AR490" s="136" t="s">
        <v>123</v>
      </c>
      <c r="AT490" s="136" t="s">
        <v>118</v>
      </c>
      <c r="AU490" s="136" t="s">
        <v>78</v>
      </c>
      <c r="AY490" s="14" t="s">
        <v>115</v>
      </c>
      <c r="BE490" s="137">
        <f>IF(N490="základní",J490,0)</f>
        <v>0</v>
      </c>
      <c r="BF490" s="137">
        <f>IF(N490="snížená",J490,0)</f>
        <v>0</v>
      </c>
      <c r="BG490" s="137">
        <f>IF(N490="zákl. přenesená",J490,0)</f>
        <v>0</v>
      </c>
      <c r="BH490" s="137">
        <f>IF(N490="sníž. přenesená",J490,0)</f>
        <v>0</v>
      </c>
      <c r="BI490" s="137">
        <f>IF(N490="nulová",J490,0)</f>
        <v>0</v>
      </c>
      <c r="BJ490" s="14" t="s">
        <v>76</v>
      </c>
      <c r="BK490" s="137">
        <f>ROUND(I490*H490,2)</f>
        <v>0</v>
      </c>
      <c r="BL490" s="14" t="s">
        <v>123</v>
      </c>
      <c r="BM490" s="136" t="s">
        <v>887</v>
      </c>
    </row>
    <row r="491" spans="2:65" s="1" customFormat="1" ht="39" x14ac:dyDescent="0.2">
      <c r="B491" s="29"/>
      <c r="D491" s="138" t="s">
        <v>124</v>
      </c>
      <c r="F491" s="139" t="s">
        <v>866</v>
      </c>
      <c r="I491" s="140"/>
      <c r="L491" s="29"/>
      <c r="M491" s="141"/>
      <c r="T491" s="50"/>
      <c r="AT491" s="14" t="s">
        <v>124</v>
      </c>
      <c r="AU491" s="14" t="s">
        <v>78</v>
      </c>
    </row>
    <row r="492" spans="2:65" s="1" customFormat="1" ht="62.65" customHeight="1" x14ac:dyDescent="0.2">
      <c r="B492" s="124"/>
      <c r="C492" s="125" t="s">
        <v>888</v>
      </c>
      <c r="D492" s="125" t="s">
        <v>118</v>
      </c>
      <c r="E492" s="126" t="s">
        <v>889</v>
      </c>
      <c r="F492" s="127" t="s">
        <v>890</v>
      </c>
      <c r="G492" s="128" t="s">
        <v>128</v>
      </c>
      <c r="H492" s="129">
        <v>1000</v>
      </c>
      <c r="I492" s="130"/>
      <c r="J492" s="131">
        <f>ROUND(I492*H492,2)</f>
        <v>0</v>
      </c>
      <c r="K492" s="127" t="s">
        <v>122</v>
      </c>
      <c r="L492" s="29"/>
      <c r="M492" s="132" t="s">
        <v>3</v>
      </c>
      <c r="N492" s="133" t="s">
        <v>39</v>
      </c>
      <c r="P492" s="134">
        <f>O492*H492</f>
        <v>0</v>
      </c>
      <c r="Q492" s="134">
        <v>0</v>
      </c>
      <c r="R492" s="134">
        <f>Q492*H492</f>
        <v>0</v>
      </c>
      <c r="S492" s="134">
        <v>0</v>
      </c>
      <c r="T492" s="135">
        <f>S492*H492</f>
        <v>0</v>
      </c>
      <c r="AR492" s="136" t="s">
        <v>123</v>
      </c>
      <c r="AT492" s="136" t="s">
        <v>118</v>
      </c>
      <c r="AU492" s="136" t="s">
        <v>78</v>
      </c>
      <c r="AY492" s="14" t="s">
        <v>115</v>
      </c>
      <c r="BE492" s="137">
        <f>IF(N492="základní",J492,0)</f>
        <v>0</v>
      </c>
      <c r="BF492" s="137">
        <f>IF(N492="snížená",J492,0)</f>
        <v>0</v>
      </c>
      <c r="BG492" s="137">
        <f>IF(N492="zákl. přenesená",J492,0)</f>
        <v>0</v>
      </c>
      <c r="BH492" s="137">
        <f>IF(N492="sníž. přenesená",J492,0)</f>
        <v>0</v>
      </c>
      <c r="BI492" s="137">
        <f>IF(N492="nulová",J492,0)</f>
        <v>0</v>
      </c>
      <c r="BJ492" s="14" t="s">
        <v>76</v>
      </c>
      <c r="BK492" s="137">
        <f>ROUND(I492*H492,2)</f>
        <v>0</v>
      </c>
      <c r="BL492" s="14" t="s">
        <v>123</v>
      </c>
      <c r="BM492" s="136" t="s">
        <v>891</v>
      </c>
    </row>
    <row r="493" spans="2:65" s="1" customFormat="1" ht="39" x14ac:dyDescent="0.2">
      <c r="B493" s="29"/>
      <c r="D493" s="138" t="s">
        <v>124</v>
      </c>
      <c r="F493" s="139" t="s">
        <v>866</v>
      </c>
      <c r="I493" s="140"/>
      <c r="L493" s="29"/>
      <c r="M493" s="141"/>
      <c r="T493" s="50"/>
      <c r="AT493" s="14" t="s">
        <v>124</v>
      </c>
      <c r="AU493" s="14" t="s">
        <v>78</v>
      </c>
    </row>
    <row r="494" spans="2:65" s="1" customFormat="1" ht="62.65" customHeight="1" x14ac:dyDescent="0.2">
      <c r="B494" s="124"/>
      <c r="C494" s="125" t="s">
        <v>514</v>
      </c>
      <c r="D494" s="125" t="s">
        <v>118</v>
      </c>
      <c r="E494" s="126" t="s">
        <v>892</v>
      </c>
      <c r="F494" s="127" t="s">
        <v>893</v>
      </c>
      <c r="G494" s="128" t="s">
        <v>128</v>
      </c>
      <c r="H494" s="129">
        <v>500</v>
      </c>
      <c r="I494" s="130"/>
      <c r="J494" s="131">
        <f>ROUND(I494*H494,2)</f>
        <v>0</v>
      </c>
      <c r="K494" s="127" t="s">
        <v>122</v>
      </c>
      <c r="L494" s="29"/>
      <c r="M494" s="132" t="s">
        <v>3</v>
      </c>
      <c r="N494" s="133" t="s">
        <v>39</v>
      </c>
      <c r="P494" s="134">
        <f>O494*H494</f>
        <v>0</v>
      </c>
      <c r="Q494" s="134">
        <v>0</v>
      </c>
      <c r="R494" s="134">
        <f>Q494*H494</f>
        <v>0</v>
      </c>
      <c r="S494" s="134">
        <v>0</v>
      </c>
      <c r="T494" s="135">
        <f>S494*H494</f>
        <v>0</v>
      </c>
      <c r="AR494" s="136" t="s">
        <v>123</v>
      </c>
      <c r="AT494" s="136" t="s">
        <v>118</v>
      </c>
      <c r="AU494" s="136" t="s">
        <v>78</v>
      </c>
      <c r="AY494" s="14" t="s">
        <v>115</v>
      </c>
      <c r="BE494" s="137">
        <f>IF(N494="základní",J494,0)</f>
        <v>0</v>
      </c>
      <c r="BF494" s="137">
        <f>IF(N494="snížená",J494,0)</f>
        <v>0</v>
      </c>
      <c r="BG494" s="137">
        <f>IF(N494="zákl. přenesená",J494,0)</f>
        <v>0</v>
      </c>
      <c r="BH494" s="137">
        <f>IF(N494="sníž. přenesená",J494,0)</f>
        <v>0</v>
      </c>
      <c r="BI494" s="137">
        <f>IF(N494="nulová",J494,0)</f>
        <v>0</v>
      </c>
      <c r="BJ494" s="14" t="s">
        <v>76</v>
      </c>
      <c r="BK494" s="137">
        <f>ROUND(I494*H494,2)</f>
        <v>0</v>
      </c>
      <c r="BL494" s="14" t="s">
        <v>123</v>
      </c>
      <c r="BM494" s="136" t="s">
        <v>894</v>
      </c>
    </row>
    <row r="495" spans="2:65" s="1" customFormat="1" ht="39" x14ac:dyDescent="0.2">
      <c r="B495" s="29"/>
      <c r="D495" s="138" t="s">
        <v>124</v>
      </c>
      <c r="F495" s="139" t="s">
        <v>866</v>
      </c>
      <c r="I495" s="140"/>
      <c r="L495" s="29"/>
      <c r="M495" s="141"/>
      <c r="T495" s="50"/>
      <c r="AT495" s="14" t="s">
        <v>124</v>
      </c>
      <c r="AU495" s="14" t="s">
        <v>78</v>
      </c>
    </row>
    <row r="496" spans="2:65" s="1" customFormat="1" ht="62.65" customHeight="1" x14ac:dyDescent="0.2">
      <c r="B496" s="124"/>
      <c r="C496" s="125" t="s">
        <v>895</v>
      </c>
      <c r="D496" s="125" t="s">
        <v>118</v>
      </c>
      <c r="E496" s="126" t="s">
        <v>896</v>
      </c>
      <c r="F496" s="127" t="s">
        <v>897</v>
      </c>
      <c r="G496" s="128" t="s">
        <v>128</v>
      </c>
      <c r="H496" s="129">
        <v>500</v>
      </c>
      <c r="I496" s="130"/>
      <c r="J496" s="131">
        <f>ROUND(I496*H496,2)</f>
        <v>0</v>
      </c>
      <c r="K496" s="127" t="s">
        <v>122</v>
      </c>
      <c r="L496" s="29"/>
      <c r="M496" s="132" t="s">
        <v>3</v>
      </c>
      <c r="N496" s="133" t="s">
        <v>39</v>
      </c>
      <c r="P496" s="134">
        <f>O496*H496</f>
        <v>0</v>
      </c>
      <c r="Q496" s="134">
        <v>0</v>
      </c>
      <c r="R496" s="134">
        <f>Q496*H496</f>
        <v>0</v>
      </c>
      <c r="S496" s="134">
        <v>0</v>
      </c>
      <c r="T496" s="135">
        <f>S496*H496</f>
        <v>0</v>
      </c>
      <c r="AR496" s="136" t="s">
        <v>123</v>
      </c>
      <c r="AT496" s="136" t="s">
        <v>118</v>
      </c>
      <c r="AU496" s="136" t="s">
        <v>78</v>
      </c>
      <c r="AY496" s="14" t="s">
        <v>115</v>
      </c>
      <c r="BE496" s="137">
        <f>IF(N496="základní",J496,0)</f>
        <v>0</v>
      </c>
      <c r="BF496" s="137">
        <f>IF(N496="snížená",J496,0)</f>
        <v>0</v>
      </c>
      <c r="BG496" s="137">
        <f>IF(N496="zákl. přenesená",J496,0)</f>
        <v>0</v>
      </c>
      <c r="BH496" s="137">
        <f>IF(N496="sníž. přenesená",J496,0)</f>
        <v>0</v>
      </c>
      <c r="BI496" s="137">
        <f>IF(N496="nulová",J496,0)</f>
        <v>0</v>
      </c>
      <c r="BJ496" s="14" t="s">
        <v>76</v>
      </c>
      <c r="BK496" s="137">
        <f>ROUND(I496*H496,2)</f>
        <v>0</v>
      </c>
      <c r="BL496" s="14" t="s">
        <v>123</v>
      </c>
      <c r="BM496" s="136" t="s">
        <v>898</v>
      </c>
    </row>
    <row r="497" spans="2:65" s="1" customFormat="1" ht="39" x14ac:dyDescent="0.2">
      <c r="B497" s="29"/>
      <c r="D497" s="138" t="s">
        <v>124</v>
      </c>
      <c r="F497" s="139" t="s">
        <v>866</v>
      </c>
      <c r="I497" s="140"/>
      <c r="L497" s="29"/>
      <c r="M497" s="141"/>
      <c r="T497" s="50"/>
      <c r="AT497" s="14" t="s">
        <v>124</v>
      </c>
      <c r="AU497" s="14" t="s">
        <v>78</v>
      </c>
    </row>
    <row r="498" spans="2:65" s="1" customFormat="1" ht="62.65" customHeight="1" x14ac:dyDescent="0.2">
      <c r="B498" s="124"/>
      <c r="C498" s="125" t="s">
        <v>517</v>
      </c>
      <c r="D498" s="125" t="s">
        <v>118</v>
      </c>
      <c r="E498" s="126" t="s">
        <v>899</v>
      </c>
      <c r="F498" s="127" t="s">
        <v>900</v>
      </c>
      <c r="G498" s="128" t="s">
        <v>128</v>
      </c>
      <c r="H498" s="129">
        <v>500</v>
      </c>
      <c r="I498" s="130"/>
      <c r="J498" s="131">
        <f>ROUND(I498*H498,2)</f>
        <v>0</v>
      </c>
      <c r="K498" s="127" t="s">
        <v>122</v>
      </c>
      <c r="L498" s="29"/>
      <c r="M498" s="132" t="s">
        <v>3</v>
      </c>
      <c r="N498" s="133" t="s">
        <v>39</v>
      </c>
      <c r="P498" s="134">
        <f>O498*H498</f>
        <v>0</v>
      </c>
      <c r="Q498" s="134">
        <v>0</v>
      </c>
      <c r="R498" s="134">
        <f>Q498*H498</f>
        <v>0</v>
      </c>
      <c r="S498" s="134">
        <v>0</v>
      </c>
      <c r="T498" s="135">
        <f>S498*H498</f>
        <v>0</v>
      </c>
      <c r="AR498" s="136" t="s">
        <v>123</v>
      </c>
      <c r="AT498" s="136" t="s">
        <v>118</v>
      </c>
      <c r="AU498" s="136" t="s">
        <v>78</v>
      </c>
      <c r="AY498" s="14" t="s">
        <v>115</v>
      </c>
      <c r="BE498" s="137">
        <f>IF(N498="základní",J498,0)</f>
        <v>0</v>
      </c>
      <c r="BF498" s="137">
        <f>IF(N498="snížená",J498,0)</f>
        <v>0</v>
      </c>
      <c r="BG498" s="137">
        <f>IF(N498="zákl. přenesená",J498,0)</f>
        <v>0</v>
      </c>
      <c r="BH498" s="137">
        <f>IF(N498="sníž. přenesená",J498,0)</f>
        <v>0</v>
      </c>
      <c r="BI498" s="137">
        <f>IF(N498="nulová",J498,0)</f>
        <v>0</v>
      </c>
      <c r="BJ498" s="14" t="s">
        <v>76</v>
      </c>
      <c r="BK498" s="137">
        <f>ROUND(I498*H498,2)</f>
        <v>0</v>
      </c>
      <c r="BL498" s="14" t="s">
        <v>123</v>
      </c>
      <c r="BM498" s="136" t="s">
        <v>901</v>
      </c>
    </row>
    <row r="499" spans="2:65" s="1" customFormat="1" ht="39" x14ac:dyDescent="0.2">
      <c r="B499" s="29"/>
      <c r="D499" s="138" t="s">
        <v>124</v>
      </c>
      <c r="F499" s="139" t="s">
        <v>902</v>
      </c>
      <c r="I499" s="140"/>
      <c r="L499" s="29"/>
      <c r="M499" s="141"/>
      <c r="T499" s="50"/>
      <c r="AT499" s="14" t="s">
        <v>124</v>
      </c>
      <c r="AU499" s="14" t="s">
        <v>78</v>
      </c>
    </row>
    <row r="500" spans="2:65" s="1" customFormat="1" ht="62.65" customHeight="1" x14ac:dyDescent="0.2">
      <c r="B500" s="124"/>
      <c r="C500" s="125" t="s">
        <v>903</v>
      </c>
      <c r="D500" s="125" t="s">
        <v>118</v>
      </c>
      <c r="E500" s="126" t="s">
        <v>904</v>
      </c>
      <c r="F500" s="127" t="s">
        <v>905</v>
      </c>
      <c r="G500" s="128" t="s">
        <v>128</v>
      </c>
      <c r="H500" s="129">
        <v>500</v>
      </c>
      <c r="I500" s="130"/>
      <c r="J500" s="131">
        <f>ROUND(I500*H500,2)</f>
        <v>0</v>
      </c>
      <c r="K500" s="127" t="s">
        <v>122</v>
      </c>
      <c r="L500" s="29"/>
      <c r="M500" s="132" t="s">
        <v>3</v>
      </c>
      <c r="N500" s="133" t="s">
        <v>39</v>
      </c>
      <c r="P500" s="134">
        <f>O500*H500</f>
        <v>0</v>
      </c>
      <c r="Q500" s="134">
        <v>0</v>
      </c>
      <c r="R500" s="134">
        <f>Q500*H500</f>
        <v>0</v>
      </c>
      <c r="S500" s="134">
        <v>0</v>
      </c>
      <c r="T500" s="135">
        <f>S500*H500</f>
        <v>0</v>
      </c>
      <c r="AR500" s="136" t="s">
        <v>123</v>
      </c>
      <c r="AT500" s="136" t="s">
        <v>118</v>
      </c>
      <c r="AU500" s="136" t="s">
        <v>78</v>
      </c>
      <c r="AY500" s="14" t="s">
        <v>115</v>
      </c>
      <c r="BE500" s="137">
        <f>IF(N500="základní",J500,0)</f>
        <v>0</v>
      </c>
      <c r="BF500" s="137">
        <f>IF(N500="snížená",J500,0)</f>
        <v>0</v>
      </c>
      <c r="BG500" s="137">
        <f>IF(N500="zákl. přenesená",J500,0)</f>
        <v>0</v>
      </c>
      <c r="BH500" s="137">
        <f>IF(N500="sníž. přenesená",J500,0)</f>
        <v>0</v>
      </c>
      <c r="BI500" s="137">
        <f>IF(N500="nulová",J500,0)</f>
        <v>0</v>
      </c>
      <c r="BJ500" s="14" t="s">
        <v>76</v>
      </c>
      <c r="BK500" s="137">
        <f>ROUND(I500*H500,2)</f>
        <v>0</v>
      </c>
      <c r="BL500" s="14" t="s">
        <v>123</v>
      </c>
      <c r="BM500" s="136" t="s">
        <v>906</v>
      </c>
    </row>
    <row r="501" spans="2:65" s="1" customFormat="1" ht="39" x14ac:dyDescent="0.2">
      <c r="B501" s="29"/>
      <c r="D501" s="138" t="s">
        <v>124</v>
      </c>
      <c r="F501" s="139" t="s">
        <v>902</v>
      </c>
      <c r="I501" s="140"/>
      <c r="L501" s="29"/>
      <c r="M501" s="141"/>
      <c r="T501" s="50"/>
      <c r="AT501" s="14" t="s">
        <v>124</v>
      </c>
      <c r="AU501" s="14" t="s">
        <v>78</v>
      </c>
    </row>
    <row r="502" spans="2:65" s="1" customFormat="1" ht="62.65" customHeight="1" x14ac:dyDescent="0.2">
      <c r="B502" s="124"/>
      <c r="C502" s="125" t="s">
        <v>522</v>
      </c>
      <c r="D502" s="125" t="s">
        <v>118</v>
      </c>
      <c r="E502" s="126" t="s">
        <v>907</v>
      </c>
      <c r="F502" s="127" t="s">
        <v>908</v>
      </c>
      <c r="G502" s="128" t="s">
        <v>128</v>
      </c>
      <c r="H502" s="129">
        <v>500</v>
      </c>
      <c r="I502" s="130"/>
      <c r="J502" s="131">
        <f>ROUND(I502*H502,2)</f>
        <v>0</v>
      </c>
      <c r="K502" s="127" t="s">
        <v>122</v>
      </c>
      <c r="L502" s="29"/>
      <c r="M502" s="132" t="s">
        <v>3</v>
      </c>
      <c r="N502" s="133" t="s">
        <v>39</v>
      </c>
      <c r="P502" s="134">
        <f>O502*H502</f>
        <v>0</v>
      </c>
      <c r="Q502" s="134">
        <v>0</v>
      </c>
      <c r="R502" s="134">
        <f>Q502*H502</f>
        <v>0</v>
      </c>
      <c r="S502" s="134">
        <v>0</v>
      </c>
      <c r="T502" s="135">
        <f>S502*H502</f>
        <v>0</v>
      </c>
      <c r="AR502" s="136" t="s">
        <v>123</v>
      </c>
      <c r="AT502" s="136" t="s">
        <v>118</v>
      </c>
      <c r="AU502" s="136" t="s">
        <v>78</v>
      </c>
      <c r="AY502" s="14" t="s">
        <v>115</v>
      </c>
      <c r="BE502" s="137">
        <f>IF(N502="základní",J502,0)</f>
        <v>0</v>
      </c>
      <c r="BF502" s="137">
        <f>IF(N502="snížená",J502,0)</f>
        <v>0</v>
      </c>
      <c r="BG502" s="137">
        <f>IF(N502="zákl. přenesená",J502,0)</f>
        <v>0</v>
      </c>
      <c r="BH502" s="137">
        <f>IF(N502="sníž. přenesená",J502,0)</f>
        <v>0</v>
      </c>
      <c r="BI502" s="137">
        <f>IF(N502="nulová",J502,0)</f>
        <v>0</v>
      </c>
      <c r="BJ502" s="14" t="s">
        <v>76</v>
      </c>
      <c r="BK502" s="137">
        <f>ROUND(I502*H502,2)</f>
        <v>0</v>
      </c>
      <c r="BL502" s="14" t="s">
        <v>123</v>
      </c>
      <c r="BM502" s="136" t="s">
        <v>909</v>
      </c>
    </row>
    <row r="503" spans="2:65" s="1" customFormat="1" ht="39" x14ac:dyDescent="0.2">
      <c r="B503" s="29"/>
      <c r="D503" s="138" t="s">
        <v>124</v>
      </c>
      <c r="F503" s="139" t="s">
        <v>902</v>
      </c>
      <c r="I503" s="140"/>
      <c r="L503" s="29"/>
      <c r="M503" s="141"/>
      <c r="T503" s="50"/>
      <c r="AT503" s="14" t="s">
        <v>124</v>
      </c>
      <c r="AU503" s="14" t="s">
        <v>78</v>
      </c>
    </row>
    <row r="504" spans="2:65" s="1" customFormat="1" ht="62.65" customHeight="1" x14ac:dyDescent="0.2">
      <c r="B504" s="124"/>
      <c r="C504" s="125" t="s">
        <v>910</v>
      </c>
      <c r="D504" s="125" t="s">
        <v>118</v>
      </c>
      <c r="E504" s="126" t="s">
        <v>911</v>
      </c>
      <c r="F504" s="127" t="s">
        <v>912</v>
      </c>
      <c r="G504" s="128" t="s">
        <v>128</v>
      </c>
      <c r="H504" s="129">
        <v>500</v>
      </c>
      <c r="I504" s="130"/>
      <c r="J504" s="131">
        <f>ROUND(I504*H504,2)</f>
        <v>0</v>
      </c>
      <c r="K504" s="127" t="s">
        <v>122</v>
      </c>
      <c r="L504" s="29"/>
      <c r="M504" s="132" t="s">
        <v>3</v>
      </c>
      <c r="N504" s="133" t="s">
        <v>39</v>
      </c>
      <c r="P504" s="134">
        <f>O504*H504</f>
        <v>0</v>
      </c>
      <c r="Q504" s="134">
        <v>0</v>
      </c>
      <c r="R504" s="134">
        <f>Q504*H504</f>
        <v>0</v>
      </c>
      <c r="S504" s="134">
        <v>0</v>
      </c>
      <c r="T504" s="135">
        <f>S504*H504</f>
        <v>0</v>
      </c>
      <c r="AR504" s="136" t="s">
        <v>123</v>
      </c>
      <c r="AT504" s="136" t="s">
        <v>118</v>
      </c>
      <c r="AU504" s="136" t="s">
        <v>78</v>
      </c>
      <c r="AY504" s="14" t="s">
        <v>115</v>
      </c>
      <c r="BE504" s="137">
        <f>IF(N504="základní",J504,0)</f>
        <v>0</v>
      </c>
      <c r="BF504" s="137">
        <f>IF(N504="snížená",J504,0)</f>
        <v>0</v>
      </c>
      <c r="BG504" s="137">
        <f>IF(N504="zákl. přenesená",J504,0)</f>
        <v>0</v>
      </c>
      <c r="BH504" s="137">
        <f>IF(N504="sníž. přenesená",J504,0)</f>
        <v>0</v>
      </c>
      <c r="BI504" s="137">
        <f>IF(N504="nulová",J504,0)</f>
        <v>0</v>
      </c>
      <c r="BJ504" s="14" t="s">
        <v>76</v>
      </c>
      <c r="BK504" s="137">
        <f>ROUND(I504*H504,2)</f>
        <v>0</v>
      </c>
      <c r="BL504" s="14" t="s">
        <v>123</v>
      </c>
      <c r="BM504" s="136" t="s">
        <v>913</v>
      </c>
    </row>
    <row r="505" spans="2:65" s="1" customFormat="1" ht="39" x14ac:dyDescent="0.2">
      <c r="B505" s="29"/>
      <c r="D505" s="138" t="s">
        <v>124</v>
      </c>
      <c r="F505" s="139" t="s">
        <v>902</v>
      </c>
      <c r="I505" s="140"/>
      <c r="L505" s="29"/>
      <c r="M505" s="141"/>
      <c r="T505" s="50"/>
      <c r="AT505" s="14" t="s">
        <v>124</v>
      </c>
      <c r="AU505" s="14" t="s">
        <v>78</v>
      </c>
    </row>
    <row r="506" spans="2:65" s="1" customFormat="1" ht="55.5" customHeight="1" x14ac:dyDescent="0.2">
      <c r="B506" s="124"/>
      <c r="C506" s="125" t="s">
        <v>526</v>
      </c>
      <c r="D506" s="125" t="s">
        <v>118</v>
      </c>
      <c r="E506" s="126" t="s">
        <v>914</v>
      </c>
      <c r="F506" s="127" t="s">
        <v>915</v>
      </c>
      <c r="G506" s="128" t="s">
        <v>128</v>
      </c>
      <c r="H506" s="129">
        <v>500</v>
      </c>
      <c r="I506" s="130"/>
      <c r="J506" s="131">
        <f>ROUND(I506*H506,2)</f>
        <v>0</v>
      </c>
      <c r="K506" s="127" t="s">
        <v>122</v>
      </c>
      <c r="L506" s="29"/>
      <c r="M506" s="132" t="s">
        <v>3</v>
      </c>
      <c r="N506" s="133" t="s">
        <v>39</v>
      </c>
      <c r="P506" s="134">
        <f>O506*H506</f>
        <v>0</v>
      </c>
      <c r="Q506" s="134">
        <v>0</v>
      </c>
      <c r="R506" s="134">
        <f>Q506*H506</f>
        <v>0</v>
      </c>
      <c r="S506" s="134">
        <v>0</v>
      </c>
      <c r="T506" s="135">
        <f>S506*H506</f>
        <v>0</v>
      </c>
      <c r="AR506" s="136" t="s">
        <v>123</v>
      </c>
      <c r="AT506" s="136" t="s">
        <v>118</v>
      </c>
      <c r="AU506" s="136" t="s">
        <v>78</v>
      </c>
      <c r="AY506" s="14" t="s">
        <v>115</v>
      </c>
      <c r="BE506" s="137">
        <f>IF(N506="základní",J506,0)</f>
        <v>0</v>
      </c>
      <c r="BF506" s="137">
        <f>IF(N506="snížená",J506,0)</f>
        <v>0</v>
      </c>
      <c r="BG506" s="137">
        <f>IF(N506="zákl. přenesená",J506,0)</f>
        <v>0</v>
      </c>
      <c r="BH506" s="137">
        <f>IF(N506="sníž. přenesená",J506,0)</f>
        <v>0</v>
      </c>
      <c r="BI506" s="137">
        <f>IF(N506="nulová",J506,0)</f>
        <v>0</v>
      </c>
      <c r="BJ506" s="14" t="s">
        <v>76</v>
      </c>
      <c r="BK506" s="137">
        <f>ROUND(I506*H506,2)</f>
        <v>0</v>
      </c>
      <c r="BL506" s="14" t="s">
        <v>123</v>
      </c>
      <c r="BM506" s="136" t="s">
        <v>916</v>
      </c>
    </row>
    <row r="507" spans="2:65" s="1" customFormat="1" ht="39" x14ac:dyDescent="0.2">
      <c r="B507" s="29"/>
      <c r="D507" s="138" t="s">
        <v>124</v>
      </c>
      <c r="F507" s="139" t="s">
        <v>902</v>
      </c>
      <c r="I507" s="140"/>
      <c r="L507" s="29"/>
      <c r="M507" s="141"/>
      <c r="T507" s="50"/>
      <c r="AT507" s="14" t="s">
        <v>124</v>
      </c>
      <c r="AU507" s="14" t="s">
        <v>78</v>
      </c>
    </row>
    <row r="508" spans="2:65" s="1" customFormat="1" ht="62.65" customHeight="1" x14ac:dyDescent="0.2">
      <c r="B508" s="124"/>
      <c r="C508" s="125" t="s">
        <v>917</v>
      </c>
      <c r="D508" s="125" t="s">
        <v>118</v>
      </c>
      <c r="E508" s="126" t="s">
        <v>918</v>
      </c>
      <c r="F508" s="127" t="s">
        <v>919</v>
      </c>
      <c r="G508" s="128" t="s">
        <v>128</v>
      </c>
      <c r="H508" s="129">
        <v>500</v>
      </c>
      <c r="I508" s="130"/>
      <c r="J508" s="131">
        <f>ROUND(I508*H508,2)</f>
        <v>0</v>
      </c>
      <c r="K508" s="127" t="s">
        <v>122</v>
      </c>
      <c r="L508" s="29"/>
      <c r="M508" s="132" t="s">
        <v>3</v>
      </c>
      <c r="N508" s="133" t="s">
        <v>39</v>
      </c>
      <c r="P508" s="134">
        <f>O508*H508</f>
        <v>0</v>
      </c>
      <c r="Q508" s="134">
        <v>0</v>
      </c>
      <c r="R508" s="134">
        <f>Q508*H508</f>
        <v>0</v>
      </c>
      <c r="S508" s="134">
        <v>0</v>
      </c>
      <c r="T508" s="135">
        <f>S508*H508</f>
        <v>0</v>
      </c>
      <c r="AR508" s="136" t="s">
        <v>123</v>
      </c>
      <c r="AT508" s="136" t="s">
        <v>118</v>
      </c>
      <c r="AU508" s="136" t="s">
        <v>78</v>
      </c>
      <c r="AY508" s="14" t="s">
        <v>115</v>
      </c>
      <c r="BE508" s="137">
        <f>IF(N508="základní",J508,0)</f>
        <v>0</v>
      </c>
      <c r="BF508" s="137">
        <f>IF(N508="snížená",J508,0)</f>
        <v>0</v>
      </c>
      <c r="BG508" s="137">
        <f>IF(N508="zákl. přenesená",J508,0)</f>
        <v>0</v>
      </c>
      <c r="BH508" s="137">
        <f>IF(N508="sníž. přenesená",J508,0)</f>
        <v>0</v>
      </c>
      <c r="BI508" s="137">
        <f>IF(N508="nulová",J508,0)</f>
        <v>0</v>
      </c>
      <c r="BJ508" s="14" t="s">
        <v>76</v>
      </c>
      <c r="BK508" s="137">
        <f>ROUND(I508*H508,2)</f>
        <v>0</v>
      </c>
      <c r="BL508" s="14" t="s">
        <v>123</v>
      </c>
      <c r="BM508" s="136" t="s">
        <v>920</v>
      </c>
    </row>
    <row r="509" spans="2:65" s="1" customFormat="1" ht="39" x14ac:dyDescent="0.2">
      <c r="B509" s="29"/>
      <c r="D509" s="138" t="s">
        <v>124</v>
      </c>
      <c r="F509" s="139" t="s">
        <v>902</v>
      </c>
      <c r="I509" s="140"/>
      <c r="L509" s="29"/>
      <c r="M509" s="141"/>
      <c r="T509" s="50"/>
      <c r="AT509" s="14" t="s">
        <v>124</v>
      </c>
      <c r="AU509" s="14" t="s">
        <v>78</v>
      </c>
    </row>
    <row r="510" spans="2:65" s="1" customFormat="1" ht="62.65" customHeight="1" x14ac:dyDescent="0.2">
      <c r="B510" s="124"/>
      <c r="C510" s="125" t="s">
        <v>530</v>
      </c>
      <c r="D510" s="125" t="s">
        <v>118</v>
      </c>
      <c r="E510" s="126" t="s">
        <v>921</v>
      </c>
      <c r="F510" s="127" t="s">
        <v>922</v>
      </c>
      <c r="G510" s="128" t="s">
        <v>128</v>
      </c>
      <c r="H510" s="129">
        <v>500</v>
      </c>
      <c r="I510" s="130"/>
      <c r="J510" s="131">
        <f>ROUND(I510*H510,2)</f>
        <v>0</v>
      </c>
      <c r="K510" s="127" t="s">
        <v>122</v>
      </c>
      <c r="L510" s="29"/>
      <c r="M510" s="132" t="s">
        <v>3</v>
      </c>
      <c r="N510" s="133" t="s">
        <v>39</v>
      </c>
      <c r="P510" s="134">
        <f>O510*H510</f>
        <v>0</v>
      </c>
      <c r="Q510" s="134">
        <v>0</v>
      </c>
      <c r="R510" s="134">
        <f>Q510*H510</f>
        <v>0</v>
      </c>
      <c r="S510" s="134">
        <v>0</v>
      </c>
      <c r="T510" s="135">
        <f>S510*H510</f>
        <v>0</v>
      </c>
      <c r="AR510" s="136" t="s">
        <v>123</v>
      </c>
      <c r="AT510" s="136" t="s">
        <v>118</v>
      </c>
      <c r="AU510" s="136" t="s">
        <v>78</v>
      </c>
      <c r="AY510" s="14" t="s">
        <v>115</v>
      </c>
      <c r="BE510" s="137">
        <f>IF(N510="základní",J510,0)</f>
        <v>0</v>
      </c>
      <c r="BF510" s="137">
        <f>IF(N510="snížená",J510,0)</f>
        <v>0</v>
      </c>
      <c r="BG510" s="137">
        <f>IF(N510="zákl. přenesená",J510,0)</f>
        <v>0</v>
      </c>
      <c r="BH510" s="137">
        <f>IF(N510="sníž. přenesená",J510,0)</f>
        <v>0</v>
      </c>
      <c r="BI510" s="137">
        <f>IF(N510="nulová",J510,0)</f>
        <v>0</v>
      </c>
      <c r="BJ510" s="14" t="s">
        <v>76</v>
      </c>
      <c r="BK510" s="137">
        <f>ROUND(I510*H510,2)</f>
        <v>0</v>
      </c>
      <c r="BL510" s="14" t="s">
        <v>123</v>
      </c>
      <c r="BM510" s="136" t="s">
        <v>923</v>
      </c>
    </row>
    <row r="511" spans="2:65" s="1" customFormat="1" ht="39" x14ac:dyDescent="0.2">
      <c r="B511" s="29"/>
      <c r="D511" s="138" t="s">
        <v>124</v>
      </c>
      <c r="F511" s="139" t="s">
        <v>902</v>
      </c>
      <c r="I511" s="140"/>
      <c r="L511" s="29"/>
      <c r="M511" s="141"/>
      <c r="T511" s="50"/>
      <c r="AT511" s="14" t="s">
        <v>124</v>
      </c>
      <c r="AU511" s="14" t="s">
        <v>78</v>
      </c>
    </row>
    <row r="512" spans="2:65" s="1" customFormat="1" ht="62.65" customHeight="1" x14ac:dyDescent="0.2">
      <c r="B512" s="124"/>
      <c r="C512" s="125" t="s">
        <v>924</v>
      </c>
      <c r="D512" s="125" t="s">
        <v>118</v>
      </c>
      <c r="E512" s="126" t="s">
        <v>925</v>
      </c>
      <c r="F512" s="127" t="s">
        <v>926</v>
      </c>
      <c r="G512" s="128" t="s">
        <v>128</v>
      </c>
      <c r="H512" s="129">
        <v>500</v>
      </c>
      <c r="I512" s="130"/>
      <c r="J512" s="131">
        <f>ROUND(I512*H512,2)</f>
        <v>0</v>
      </c>
      <c r="K512" s="127" t="s">
        <v>122</v>
      </c>
      <c r="L512" s="29"/>
      <c r="M512" s="132" t="s">
        <v>3</v>
      </c>
      <c r="N512" s="133" t="s">
        <v>39</v>
      </c>
      <c r="P512" s="134">
        <f>O512*H512</f>
        <v>0</v>
      </c>
      <c r="Q512" s="134">
        <v>0</v>
      </c>
      <c r="R512" s="134">
        <f>Q512*H512</f>
        <v>0</v>
      </c>
      <c r="S512" s="134">
        <v>0</v>
      </c>
      <c r="T512" s="135">
        <f>S512*H512</f>
        <v>0</v>
      </c>
      <c r="AR512" s="136" t="s">
        <v>123</v>
      </c>
      <c r="AT512" s="136" t="s">
        <v>118</v>
      </c>
      <c r="AU512" s="136" t="s">
        <v>78</v>
      </c>
      <c r="AY512" s="14" t="s">
        <v>115</v>
      </c>
      <c r="BE512" s="137">
        <f>IF(N512="základní",J512,0)</f>
        <v>0</v>
      </c>
      <c r="BF512" s="137">
        <f>IF(N512="snížená",J512,0)</f>
        <v>0</v>
      </c>
      <c r="BG512" s="137">
        <f>IF(N512="zákl. přenesená",J512,0)</f>
        <v>0</v>
      </c>
      <c r="BH512" s="137">
        <f>IF(N512="sníž. přenesená",J512,0)</f>
        <v>0</v>
      </c>
      <c r="BI512" s="137">
        <f>IF(N512="nulová",J512,0)</f>
        <v>0</v>
      </c>
      <c r="BJ512" s="14" t="s">
        <v>76</v>
      </c>
      <c r="BK512" s="137">
        <f>ROUND(I512*H512,2)</f>
        <v>0</v>
      </c>
      <c r="BL512" s="14" t="s">
        <v>123</v>
      </c>
      <c r="BM512" s="136" t="s">
        <v>927</v>
      </c>
    </row>
    <row r="513" spans="2:65" s="1" customFormat="1" ht="39" x14ac:dyDescent="0.2">
      <c r="B513" s="29"/>
      <c r="D513" s="138" t="s">
        <v>124</v>
      </c>
      <c r="F513" s="139" t="s">
        <v>902</v>
      </c>
      <c r="I513" s="140"/>
      <c r="L513" s="29"/>
      <c r="M513" s="141"/>
      <c r="T513" s="50"/>
      <c r="AT513" s="14" t="s">
        <v>124</v>
      </c>
      <c r="AU513" s="14" t="s">
        <v>78</v>
      </c>
    </row>
    <row r="514" spans="2:65" s="1" customFormat="1" ht="55.5" customHeight="1" x14ac:dyDescent="0.2">
      <c r="B514" s="124"/>
      <c r="C514" s="125" t="s">
        <v>534</v>
      </c>
      <c r="D514" s="125" t="s">
        <v>118</v>
      </c>
      <c r="E514" s="126" t="s">
        <v>928</v>
      </c>
      <c r="F514" s="127" t="s">
        <v>929</v>
      </c>
      <c r="G514" s="128" t="s">
        <v>128</v>
      </c>
      <c r="H514" s="129">
        <v>100</v>
      </c>
      <c r="I514" s="130"/>
      <c r="J514" s="131">
        <f>ROUND(I514*H514,2)</f>
        <v>0</v>
      </c>
      <c r="K514" s="127" t="s">
        <v>122</v>
      </c>
      <c r="L514" s="29"/>
      <c r="M514" s="132" t="s">
        <v>3</v>
      </c>
      <c r="N514" s="133" t="s">
        <v>39</v>
      </c>
      <c r="P514" s="134">
        <f>O514*H514</f>
        <v>0</v>
      </c>
      <c r="Q514" s="134">
        <v>0</v>
      </c>
      <c r="R514" s="134">
        <f>Q514*H514</f>
        <v>0</v>
      </c>
      <c r="S514" s="134">
        <v>0</v>
      </c>
      <c r="T514" s="135">
        <f>S514*H514</f>
        <v>0</v>
      </c>
      <c r="AR514" s="136" t="s">
        <v>123</v>
      </c>
      <c r="AT514" s="136" t="s">
        <v>118</v>
      </c>
      <c r="AU514" s="136" t="s">
        <v>78</v>
      </c>
      <c r="AY514" s="14" t="s">
        <v>115</v>
      </c>
      <c r="BE514" s="137">
        <f>IF(N514="základní",J514,0)</f>
        <v>0</v>
      </c>
      <c r="BF514" s="137">
        <f>IF(N514="snížená",J514,0)</f>
        <v>0</v>
      </c>
      <c r="BG514" s="137">
        <f>IF(N514="zákl. přenesená",J514,0)</f>
        <v>0</v>
      </c>
      <c r="BH514" s="137">
        <f>IF(N514="sníž. přenesená",J514,0)</f>
        <v>0</v>
      </c>
      <c r="BI514" s="137">
        <f>IF(N514="nulová",J514,0)</f>
        <v>0</v>
      </c>
      <c r="BJ514" s="14" t="s">
        <v>76</v>
      </c>
      <c r="BK514" s="137">
        <f>ROUND(I514*H514,2)</f>
        <v>0</v>
      </c>
      <c r="BL514" s="14" t="s">
        <v>123</v>
      </c>
      <c r="BM514" s="136" t="s">
        <v>930</v>
      </c>
    </row>
    <row r="515" spans="2:65" s="1" customFormat="1" ht="48.75" x14ac:dyDescent="0.2">
      <c r="B515" s="29"/>
      <c r="D515" s="138" t="s">
        <v>124</v>
      </c>
      <c r="F515" s="139" t="s">
        <v>931</v>
      </c>
      <c r="I515" s="140"/>
      <c r="L515" s="29"/>
      <c r="M515" s="141"/>
      <c r="T515" s="50"/>
      <c r="AT515" s="14" t="s">
        <v>124</v>
      </c>
      <c r="AU515" s="14" t="s">
        <v>78</v>
      </c>
    </row>
    <row r="516" spans="2:65" s="1" customFormat="1" ht="55.5" customHeight="1" x14ac:dyDescent="0.2">
      <c r="B516" s="124"/>
      <c r="C516" s="125" t="s">
        <v>932</v>
      </c>
      <c r="D516" s="125" t="s">
        <v>118</v>
      </c>
      <c r="E516" s="126" t="s">
        <v>933</v>
      </c>
      <c r="F516" s="127" t="s">
        <v>934</v>
      </c>
      <c r="G516" s="128" t="s">
        <v>128</v>
      </c>
      <c r="H516" s="129">
        <v>100</v>
      </c>
      <c r="I516" s="130"/>
      <c r="J516" s="131">
        <f>ROUND(I516*H516,2)</f>
        <v>0</v>
      </c>
      <c r="K516" s="127" t="s">
        <v>122</v>
      </c>
      <c r="L516" s="29"/>
      <c r="M516" s="132" t="s">
        <v>3</v>
      </c>
      <c r="N516" s="133" t="s">
        <v>39</v>
      </c>
      <c r="P516" s="134">
        <f>O516*H516</f>
        <v>0</v>
      </c>
      <c r="Q516" s="134">
        <v>0</v>
      </c>
      <c r="R516" s="134">
        <f>Q516*H516</f>
        <v>0</v>
      </c>
      <c r="S516" s="134">
        <v>0</v>
      </c>
      <c r="T516" s="135">
        <f>S516*H516</f>
        <v>0</v>
      </c>
      <c r="AR516" s="136" t="s">
        <v>123</v>
      </c>
      <c r="AT516" s="136" t="s">
        <v>118</v>
      </c>
      <c r="AU516" s="136" t="s">
        <v>78</v>
      </c>
      <c r="AY516" s="14" t="s">
        <v>115</v>
      </c>
      <c r="BE516" s="137">
        <f>IF(N516="základní",J516,0)</f>
        <v>0</v>
      </c>
      <c r="BF516" s="137">
        <f>IF(N516="snížená",J516,0)</f>
        <v>0</v>
      </c>
      <c r="BG516" s="137">
        <f>IF(N516="zákl. přenesená",J516,0)</f>
        <v>0</v>
      </c>
      <c r="BH516" s="137">
        <f>IF(N516="sníž. přenesená",J516,0)</f>
        <v>0</v>
      </c>
      <c r="BI516" s="137">
        <f>IF(N516="nulová",J516,0)</f>
        <v>0</v>
      </c>
      <c r="BJ516" s="14" t="s">
        <v>76</v>
      </c>
      <c r="BK516" s="137">
        <f>ROUND(I516*H516,2)</f>
        <v>0</v>
      </c>
      <c r="BL516" s="14" t="s">
        <v>123</v>
      </c>
      <c r="BM516" s="136" t="s">
        <v>935</v>
      </c>
    </row>
    <row r="517" spans="2:65" s="1" customFormat="1" ht="48.75" x14ac:dyDescent="0.2">
      <c r="B517" s="29"/>
      <c r="D517" s="138" t="s">
        <v>124</v>
      </c>
      <c r="F517" s="139" t="s">
        <v>931</v>
      </c>
      <c r="I517" s="140"/>
      <c r="L517" s="29"/>
      <c r="M517" s="141"/>
      <c r="T517" s="50"/>
      <c r="AT517" s="14" t="s">
        <v>124</v>
      </c>
      <c r="AU517" s="14" t="s">
        <v>78</v>
      </c>
    </row>
    <row r="518" spans="2:65" s="1" customFormat="1" ht="49.15" customHeight="1" x14ac:dyDescent="0.2">
      <c r="B518" s="124"/>
      <c r="C518" s="125" t="s">
        <v>539</v>
      </c>
      <c r="D518" s="125" t="s">
        <v>118</v>
      </c>
      <c r="E518" s="126" t="s">
        <v>936</v>
      </c>
      <c r="F518" s="127" t="s">
        <v>937</v>
      </c>
      <c r="G518" s="128" t="s">
        <v>128</v>
      </c>
      <c r="H518" s="129">
        <v>100</v>
      </c>
      <c r="I518" s="130"/>
      <c r="J518" s="131">
        <f>ROUND(I518*H518,2)</f>
        <v>0</v>
      </c>
      <c r="K518" s="127" t="s">
        <v>122</v>
      </c>
      <c r="L518" s="29"/>
      <c r="M518" s="132" t="s">
        <v>3</v>
      </c>
      <c r="N518" s="133" t="s">
        <v>39</v>
      </c>
      <c r="P518" s="134">
        <f>O518*H518</f>
        <v>0</v>
      </c>
      <c r="Q518" s="134">
        <v>0</v>
      </c>
      <c r="R518" s="134">
        <f>Q518*H518</f>
        <v>0</v>
      </c>
      <c r="S518" s="134">
        <v>0</v>
      </c>
      <c r="T518" s="135">
        <f>S518*H518</f>
        <v>0</v>
      </c>
      <c r="AR518" s="136" t="s">
        <v>123</v>
      </c>
      <c r="AT518" s="136" t="s">
        <v>118</v>
      </c>
      <c r="AU518" s="136" t="s">
        <v>78</v>
      </c>
      <c r="AY518" s="14" t="s">
        <v>115</v>
      </c>
      <c r="BE518" s="137">
        <f>IF(N518="základní",J518,0)</f>
        <v>0</v>
      </c>
      <c r="BF518" s="137">
        <f>IF(N518="snížená",J518,0)</f>
        <v>0</v>
      </c>
      <c r="BG518" s="137">
        <f>IF(N518="zákl. přenesená",J518,0)</f>
        <v>0</v>
      </c>
      <c r="BH518" s="137">
        <f>IF(N518="sníž. přenesená",J518,0)</f>
        <v>0</v>
      </c>
      <c r="BI518" s="137">
        <f>IF(N518="nulová",J518,0)</f>
        <v>0</v>
      </c>
      <c r="BJ518" s="14" t="s">
        <v>76</v>
      </c>
      <c r="BK518" s="137">
        <f>ROUND(I518*H518,2)</f>
        <v>0</v>
      </c>
      <c r="BL518" s="14" t="s">
        <v>123</v>
      </c>
      <c r="BM518" s="136" t="s">
        <v>938</v>
      </c>
    </row>
    <row r="519" spans="2:65" s="1" customFormat="1" ht="48.75" x14ac:dyDescent="0.2">
      <c r="B519" s="29"/>
      <c r="D519" s="138" t="s">
        <v>124</v>
      </c>
      <c r="F519" s="139" t="s">
        <v>931</v>
      </c>
      <c r="I519" s="140"/>
      <c r="L519" s="29"/>
      <c r="M519" s="141"/>
      <c r="T519" s="50"/>
      <c r="AT519" s="14" t="s">
        <v>124</v>
      </c>
      <c r="AU519" s="14" t="s">
        <v>78</v>
      </c>
    </row>
    <row r="520" spans="2:65" s="1" customFormat="1" ht="24.2" customHeight="1" x14ac:dyDescent="0.2">
      <c r="B520" s="124"/>
      <c r="C520" s="125" t="s">
        <v>939</v>
      </c>
      <c r="D520" s="125" t="s">
        <v>118</v>
      </c>
      <c r="E520" s="126" t="s">
        <v>940</v>
      </c>
      <c r="F520" s="127" t="s">
        <v>941</v>
      </c>
      <c r="G520" s="128" t="s">
        <v>128</v>
      </c>
      <c r="H520" s="129">
        <v>200</v>
      </c>
      <c r="I520" s="130"/>
      <c r="J520" s="131">
        <f>ROUND(I520*H520,2)</f>
        <v>0</v>
      </c>
      <c r="K520" s="127" t="s">
        <v>122</v>
      </c>
      <c r="L520" s="29"/>
      <c r="M520" s="132" t="s">
        <v>3</v>
      </c>
      <c r="N520" s="133" t="s">
        <v>39</v>
      </c>
      <c r="P520" s="134">
        <f>O520*H520</f>
        <v>0</v>
      </c>
      <c r="Q520" s="134">
        <v>0</v>
      </c>
      <c r="R520" s="134">
        <f>Q520*H520</f>
        <v>0</v>
      </c>
      <c r="S520" s="134">
        <v>0</v>
      </c>
      <c r="T520" s="135">
        <f>S520*H520</f>
        <v>0</v>
      </c>
      <c r="AR520" s="136" t="s">
        <v>123</v>
      </c>
      <c r="AT520" s="136" t="s">
        <v>118</v>
      </c>
      <c r="AU520" s="136" t="s">
        <v>78</v>
      </c>
      <c r="AY520" s="14" t="s">
        <v>115</v>
      </c>
      <c r="BE520" s="137">
        <f>IF(N520="základní",J520,0)</f>
        <v>0</v>
      </c>
      <c r="BF520" s="137">
        <f>IF(N520="snížená",J520,0)</f>
        <v>0</v>
      </c>
      <c r="BG520" s="137">
        <f>IF(N520="zákl. přenesená",J520,0)</f>
        <v>0</v>
      </c>
      <c r="BH520" s="137">
        <f>IF(N520="sníž. přenesená",J520,0)</f>
        <v>0</v>
      </c>
      <c r="BI520" s="137">
        <f>IF(N520="nulová",J520,0)</f>
        <v>0</v>
      </c>
      <c r="BJ520" s="14" t="s">
        <v>76</v>
      </c>
      <c r="BK520" s="137">
        <f>ROUND(I520*H520,2)</f>
        <v>0</v>
      </c>
      <c r="BL520" s="14" t="s">
        <v>123</v>
      </c>
      <c r="BM520" s="136" t="s">
        <v>942</v>
      </c>
    </row>
    <row r="521" spans="2:65" s="1" customFormat="1" ht="19.5" x14ac:dyDescent="0.2">
      <c r="B521" s="29"/>
      <c r="D521" s="138" t="s">
        <v>124</v>
      </c>
      <c r="F521" s="139" t="s">
        <v>943</v>
      </c>
      <c r="I521" s="140"/>
      <c r="L521" s="29"/>
      <c r="M521" s="141"/>
      <c r="T521" s="50"/>
      <c r="AT521" s="14" t="s">
        <v>124</v>
      </c>
      <c r="AU521" s="14" t="s">
        <v>78</v>
      </c>
    </row>
    <row r="522" spans="2:65" s="1" customFormat="1" ht="24.2" customHeight="1" x14ac:dyDescent="0.2">
      <c r="B522" s="124"/>
      <c r="C522" s="125" t="s">
        <v>543</v>
      </c>
      <c r="D522" s="125" t="s">
        <v>118</v>
      </c>
      <c r="E522" s="126" t="s">
        <v>944</v>
      </c>
      <c r="F522" s="127" t="s">
        <v>945</v>
      </c>
      <c r="G522" s="128" t="s">
        <v>128</v>
      </c>
      <c r="H522" s="129">
        <v>200</v>
      </c>
      <c r="I522" s="130"/>
      <c r="J522" s="131">
        <f>ROUND(I522*H522,2)</f>
        <v>0</v>
      </c>
      <c r="K522" s="127" t="s">
        <v>122</v>
      </c>
      <c r="L522" s="29"/>
      <c r="M522" s="132" t="s">
        <v>3</v>
      </c>
      <c r="N522" s="133" t="s">
        <v>39</v>
      </c>
      <c r="P522" s="134">
        <f>O522*H522</f>
        <v>0</v>
      </c>
      <c r="Q522" s="134">
        <v>0</v>
      </c>
      <c r="R522" s="134">
        <f>Q522*H522</f>
        <v>0</v>
      </c>
      <c r="S522" s="134">
        <v>0</v>
      </c>
      <c r="T522" s="135">
        <f>S522*H522</f>
        <v>0</v>
      </c>
      <c r="AR522" s="136" t="s">
        <v>123</v>
      </c>
      <c r="AT522" s="136" t="s">
        <v>118</v>
      </c>
      <c r="AU522" s="136" t="s">
        <v>78</v>
      </c>
      <c r="AY522" s="14" t="s">
        <v>115</v>
      </c>
      <c r="BE522" s="137">
        <f>IF(N522="základní",J522,0)</f>
        <v>0</v>
      </c>
      <c r="BF522" s="137">
        <f>IF(N522="snížená",J522,0)</f>
        <v>0</v>
      </c>
      <c r="BG522" s="137">
        <f>IF(N522="zákl. přenesená",J522,0)</f>
        <v>0</v>
      </c>
      <c r="BH522" s="137">
        <f>IF(N522="sníž. přenesená",J522,0)</f>
        <v>0</v>
      </c>
      <c r="BI522" s="137">
        <f>IF(N522="nulová",J522,0)</f>
        <v>0</v>
      </c>
      <c r="BJ522" s="14" t="s">
        <v>76</v>
      </c>
      <c r="BK522" s="137">
        <f>ROUND(I522*H522,2)</f>
        <v>0</v>
      </c>
      <c r="BL522" s="14" t="s">
        <v>123</v>
      </c>
      <c r="BM522" s="136" t="s">
        <v>946</v>
      </c>
    </row>
    <row r="523" spans="2:65" s="1" customFormat="1" ht="19.5" x14ac:dyDescent="0.2">
      <c r="B523" s="29"/>
      <c r="D523" s="138" t="s">
        <v>124</v>
      </c>
      <c r="F523" s="139" t="s">
        <v>943</v>
      </c>
      <c r="I523" s="140"/>
      <c r="L523" s="29"/>
      <c r="M523" s="141"/>
      <c r="T523" s="50"/>
      <c r="AT523" s="14" t="s">
        <v>124</v>
      </c>
      <c r="AU523" s="14" t="s">
        <v>78</v>
      </c>
    </row>
    <row r="524" spans="2:65" s="1" customFormat="1" ht="24.2" customHeight="1" x14ac:dyDescent="0.2">
      <c r="B524" s="124"/>
      <c r="C524" s="125" t="s">
        <v>947</v>
      </c>
      <c r="D524" s="125" t="s">
        <v>118</v>
      </c>
      <c r="E524" s="126" t="s">
        <v>948</v>
      </c>
      <c r="F524" s="127" t="s">
        <v>949</v>
      </c>
      <c r="G524" s="128" t="s">
        <v>128</v>
      </c>
      <c r="H524" s="129">
        <v>200</v>
      </c>
      <c r="I524" s="130"/>
      <c r="J524" s="131">
        <f>ROUND(I524*H524,2)</f>
        <v>0</v>
      </c>
      <c r="K524" s="127" t="s">
        <v>122</v>
      </c>
      <c r="L524" s="29"/>
      <c r="M524" s="132" t="s">
        <v>3</v>
      </c>
      <c r="N524" s="133" t="s">
        <v>39</v>
      </c>
      <c r="P524" s="134">
        <f>O524*H524</f>
        <v>0</v>
      </c>
      <c r="Q524" s="134">
        <v>0</v>
      </c>
      <c r="R524" s="134">
        <f>Q524*H524</f>
        <v>0</v>
      </c>
      <c r="S524" s="134">
        <v>0</v>
      </c>
      <c r="T524" s="135">
        <f>S524*H524</f>
        <v>0</v>
      </c>
      <c r="AR524" s="136" t="s">
        <v>123</v>
      </c>
      <c r="AT524" s="136" t="s">
        <v>118</v>
      </c>
      <c r="AU524" s="136" t="s">
        <v>78</v>
      </c>
      <c r="AY524" s="14" t="s">
        <v>115</v>
      </c>
      <c r="BE524" s="137">
        <f>IF(N524="základní",J524,0)</f>
        <v>0</v>
      </c>
      <c r="BF524" s="137">
        <f>IF(N524="snížená",J524,0)</f>
        <v>0</v>
      </c>
      <c r="BG524" s="137">
        <f>IF(N524="zákl. přenesená",J524,0)</f>
        <v>0</v>
      </c>
      <c r="BH524" s="137">
        <f>IF(N524="sníž. přenesená",J524,0)</f>
        <v>0</v>
      </c>
      <c r="BI524" s="137">
        <f>IF(N524="nulová",J524,0)</f>
        <v>0</v>
      </c>
      <c r="BJ524" s="14" t="s">
        <v>76</v>
      </c>
      <c r="BK524" s="137">
        <f>ROUND(I524*H524,2)</f>
        <v>0</v>
      </c>
      <c r="BL524" s="14" t="s">
        <v>123</v>
      </c>
      <c r="BM524" s="136" t="s">
        <v>950</v>
      </c>
    </row>
    <row r="525" spans="2:65" s="1" customFormat="1" ht="19.5" x14ac:dyDescent="0.2">
      <c r="B525" s="29"/>
      <c r="D525" s="138" t="s">
        <v>124</v>
      </c>
      <c r="F525" s="139" t="s">
        <v>943</v>
      </c>
      <c r="I525" s="140"/>
      <c r="L525" s="29"/>
      <c r="M525" s="141"/>
      <c r="T525" s="50"/>
      <c r="AT525" s="14" t="s">
        <v>124</v>
      </c>
      <c r="AU525" s="14" t="s">
        <v>78</v>
      </c>
    </row>
    <row r="526" spans="2:65" s="1" customFormat="1" ht="24.2" customHeight="1" x14ac:dyDescent="0.2">
      <c r="B526" s="124"/>
      <c r="C526" s="125" t="s">
        <v>547</v>
      </c>
      <c r="D526" s="125" t="s">
        <v>118</v>
      </c>
      <c r="E526" s="126" t="s">
        <v>951</v>
      </c>
      <c r="F526" s="127" t="s">
        <v>952</v>
      </c>
      <c r="G526" s="128" t="s">
        <v>128</v>
      </c>
      <c r="H526" s="129">
        <v>200</v>
      </c>
      <c r="I526" s="130"/>
      <c r="J526" s="131">
        <f>ROUND(I526*H526,2)</f>
        <v>0</v>
      </c>
      <c r="K526" s="127" t="s">
        <v>122</v>
      </c>
      <c r="L526" s="29"/>
      <c r="M526" s="132" t="s">
        <v>3</v>
      </c>
      <c r="N526" s="133" t="s">
        <v>39</v>
      </c>
      <c r="P526" s="134">
        <f>O526*H526</f>
        <v>0</v>
      </c>
      <c r="Q526" s="134">
        <v>0</v>
      </c>
      <c r="R526" s="134">
        <f>Q526*H526</f>
        <v>0</v>
      </c>
      <c r="S526" s="134">
        <v>0</v>
      </c>
      <c r="T526" s="135">
        <f>S526*H526</f>
        <v>0</v>
      </c>
      <c r="AR526" s="136" t="s">
        <v>123</v>
      </c>
      <c r="AT526" s="136" t="s">
        <v>118</v>
      </c>
      <c r="AU526" s="136" t="s">
        <v>78</v>
      </c>
      <c r="AY526" s="14" t="s">
        <v>115</v>
      </c>
      <c r="BE526" s="137">
        <f>IF(N526="základní",J526,0)</f>
        <v>0</v>
      </c>
      <c r="BF526" s="137">
        <f>IF(N526="snížená",J526,0)</f>
        <v>0</v>
      </c>
      <c r="BG526" s="137">
        <f>IF(N526="zákl. přenesená",J526,0)</f>
        <v>0</v>
      </c>
      <c r="BH526" s="137">
        <f>IF(N526="sníž. přenesená",J526,0)</f>
        <v>0</v>
      </c>
      <c r="BI526" s="137">
        <f>IF(N526="nulová",J526,0)</f>
        <v>0</v>
      </c>
      <c r="BJ526" s="14" t="s">
        <v>76</v>
      </c>
      <c r="BK526" s="137">
        <f>ROUND(I526*H526,2)</f>
        <v>0</v>
      </c>
      <c r="BL526" s="14" t="s">
        <v>123</v>
      </c>
      <c r="BM526" s="136" t="s">
        <v>953</v>
      </c>
    </row>
    <row r="527" spans="2:65" s="1" customFormat="1" ht="19.5" x14ac:dyDescent="0.2">
      <c r="B527" s="29"/>
      <c r="D527" s="138" t="s">
        <v>124</v>
      </c>
      <c r="F527" s="139" t="s">
        <v>943</v>
      </c>
      <c r="I527" s="140"/>
      <c r="L527" s="29"/>
      <c r="M527" s="141"/>
      <c r="T527" s="50"/>
      <c r="AT527" s="14" t="s">
        <v>124</v>
      </c>
      <c r="AU527" s="14" t="s">
        <v>78</v>
      </c>
    </row>
    <row r="528" spans="2:65" s="1" customFormat="1" ht="24.2" customHeight="1" x14ac:dyDescent="0.2">
      <c r="B528" s="124"/>
      <c r="C528" s="125" t="s">
        <v>954</v>
      </c>
      <c r="D528" s="125" t="s">
        <v>118</v>
      </c>
      <c r="E528" s="126" t="s">
        <v>955</v>
      </c>
      <c r="F528" s="127" t="s">
        <v>956</v>
      </c>
      <c r="G528" s="128" t="s">
        <v>128</v>
      </c>
      <c r="H528" s="129">
        <v>200</v>
      </c>
      <c r="I528" s="130"/>
      <c r="J528" s="131">
        <f>ROUND(I528*H528,2)</f>
        <v>0</v>
      </c>
      <c r="K528" s="127" t="s">
        <v>122</v>
      </c>
      <c r="L528" s="29"/>
      <c r="M528" s="132" t="s">
        <v>3</v>
      </c>
      <c r="N528" s="133" t="s">
        <v>39</v>
      </c>
      <c r="P528" s="134">
        <f>O528*H528</f>
        <v>0</v>
      </c>
      <c r="Q528" s="134">
        <v>0</v>
      </c>
      <c r="R528" s="134">
        <f>Q528*H528</f>
        <v>0</v>
      </c>
      <c r="S528" s="134">
        <v>0</v>
      </c>
      <c r="T528" s="135">
        <f>S528*H528</f>
        <v>0</v>
      </c>
      <c r="AR528" s="136" t="s">
        <v>123</v>
      </c>
      <c r="AT528" s="136" t="s">
        <v>118</v>
      </c>
      <c r="AU528" s="136" t="s">
        <v>78</v>
      </c>
      <c r="AY528" s="14" t="s">
        <v>115</v>
      </c>
      <c r="BE528" s="137">
        <f>IF(N528="základní",J528,0)</f>
        <v>0</v>
      </c>
      <c r="BF528" s="137">
        <f>IF(N528="snížená",J528,0)</f>
        <v>0</v>
      </c>
      <c r="BG528" s="137">
        <f>IF(N528="zákl. přenesená",J528,0)</f>
        <v>0</v>
      </c>
      <c r="BH528" s="137">
        <f>IF(N528="sníž. přenesená",J528,0)</f>
        <v>0</v>
      </c>
      <c r="BI528" s="137">
        <f>IF(N528="nulová",J528,0)</f>
        <v>0</v>
      </c>
      <c r="BJ528" s="14" t="s">
        <v>76</v>
      </c>
      <c r="BK528" s="137">
        <f>ROUND(I528*H528,2)</f>
        <v>0</v>
      </c>
      <c r="BL528" s="14" t="s">
        <v>123</v>
      </c>
      <c r="BM528" s="136" t="s">
        <v>957</v>
      </c>
    </row>
    <row r="529" spans="2:65" s="1" customFormat="1" ht="19.5" x14ac:dyDescent="0.2">
      <c r="B529" s="29"/>
      <c r="D529" s="138" t="s">
        <v>124</v>
      </c>
      <c r="F529" s="139" t="s">
        <v>943</v>
      </c>
      <c r="I529" s="140"/>
      <c r="L529" s="29"/>
      <c r="M529" s="141"/>
      <c r="T529" s="50"/>
      <c r="AT529" s="14" t="s">
        <v>124</v>
      </c>
      <c r="AU529" s="14" t="s">
        <v>78</v>
      </c>
    </row>
    <row r="530" spans="2:65" s="1" customFormat="1" ht="24.2" customHeight="1" x14ac:dyDescent="0.2">
      <c r="B530" s="124"/>
      <c r="C530" s="125" t="s">
        <v>550</v>
      </c>
      <c r="D530" s="125" t="s">
        <v>118</v>
      </c>
      <c r="E530" s="126" t="s">
        <v>958</v>
      </c>
      <c r="F530" s="127" t="s">
        <v>959</v>
      </c>
      <c r="G530" s="128" t="s">
        <v>408</v>
      </c>
      <c r="H530" s="129">
        <v>50</v>
      </c>
      <c r="I530" s="130"/>
      <c r="J530" s="131">
        <f>ROUND(I530*H530,2)</f>
        <v>0</v>
      </c>
      <c r="K530" s="127" t="s">
        <v>122</v>
      </c>
      <c r="L530" s="29"/>
      <c r="M530" s="132" t="s">
        <v>3</v>
      </c>
      <c r="N530" s="133" t="s">
        <v>39</v>
      </c>
      <c r="P530" s="134">
        <f>O530*H530</f>
        <v>0</v>
      </c>
      <c r="Q530" s="134">
        <v>0</v>
      </c>
      <c r="R530" s="134">
        <f>Q530*H530</f>
        <v>0</v>
      </c>
      <c r="S530" s="134">
        <v>0</v>
      </c>
      <c r="T530" s="135">
        <f>S530*H530</f>
        <v>0</v>
      </c>
      <c r="AR530" s="136" t="s">
        <v>123</v>
      </c>
      <c r="AT530" s="136" t="s">
        <v>118</v>
      </c>
      <c r="AU530" s="136" t="s">
        <v>78</v>
      </c>
      <c r="AY530" s="14" t="s">
        <v>115</v>
      </c>
      <c r="BE530" s="137">
        <f>IF(N530="základní",J530,0)</f>
        <v>0</v>
      </c>
      <c r="BF530" s="137">
        <f>IF(N530="snížená",J530,0)</f>
        <v>0</v>
      </c>
      <c r="BG530" s="137">
        <f>IF(N530="zákl. přenesená",J530,0)</f>
        <v>0</v>
      </c>
      <c r="BH530" s="137">
        <f>IF(N530="sníž. přenesená",J530,0)</f>
        <v>0</v>
      </c>
      <c r="BI530" s="137">
        <f>IF(N530="nulová",J530,0)</f>
        <v>0</v>
      </c>
      <c r="BJ530" s="14" t="s">
        <v>76</v>
      </c>
      <c r="BK530" s="137">
        <f>ROUND(I530*H530,2)</f>
        <v>0</v>
      </c>
      <c r="BL530" s="14" t="s">
        <v>123</v>
      </c>
      <c r="BM530" s="136" t="s">
        <v>960</v>
      </c>
    </row>
    <row r="531" spans="2:65" s="1" customFormat="1" ht="19.5" x14ac:dyDescent="0.2">
      <c r="B531" s="29"/>
      <c r="D531" s="138" t="s">
        <v>124</v>
      </c>
      <c r="F531" s="139" t="s">
        <v>961</v>
      </c>
      <c r="I531" s="140"/>
      <c r="L531" s="29"/>
      <c r="M531" s="141"/>
      <c r="T531" s="50"/>
      <c r="AT531" s="14" t="s">
        <v>124</v>
      </c>
      <c r="AU531" s="14" t="s">
        <v>78</v>
      </c>
    </row>
    <row r="532" spans="2:65" s="1" customFormat="1" ht="24.2" customHeight="1" x14ac:dyDescent="0.2">
      <c r="B532" s="124"/>
      <c r="C532" s="125" t="s">
        <v>962</v>
      </c>
      <c r="D532" s="125" t="s">
        <v>118</v>
      </c>
      <c r="E532" s="126" t="s">
        <v>963</v>
      </c>
      <c r="F532" s="127" t="s">
        <v>964</v>
      </c>
      <c r="G532" s="128" t="s">
        <v>408</v>
      </c>
      <c r="H532" s="129">
        <v>50</v>
      </c>
      <c r="I532" s="130"/>
      <c r="J532" s="131">
        <f>ROUND(I532*H532,2)</f>
        <v>0</v>
      </c>
      <c r="K532" s="127" t="s">
        <v>122</v>
      </c>
      <c r="L532" s="29"/>
      <c r="M532" s="132" t="s">
        <v>3</v>
      </c>
      <c r="N532" s="133" t="s">
        <v>39</v>
      </c>
      <c r="P532" s="134">
        <f>O532*H532</f>
        <v>0</v>
      </c>
      <c r="Q532" s="134">
        <v>0</v>
      </c>
      <c r="R532" s="134">
        <f>Q532*H532</f>
        <v>0</v>
      </c>
      <c r="S532" s="134">
        <v>0</v>
      </c>
      <c r="T532" s="135">
        <f>S532*H532</f>
        <v>0</v>
      </c>
      <c r="AR532" s="136" t="s">
        <v>123</v>
      </c>
      <c r="AT532" s="136" t="s">
        <v>118</v>
      </c>
      <c r="AU532" s="136" t="s">
        <v>78</v>
      </c>
      <c r="AY532" s="14" t="s">
        <v>115</v>
      </c>
      <c r="BE532" s="137">
        <f>IF(N532="základní",J532,0)</f>
        <v>0</v>
      </c>
      <c r="BF532" s="137">
        <f>IF(N532="snížená",J532,0)</f>
        <v>0</v>
      </c>
      <c r="BG532" s="137">
        <f>IF(N532="zákl. přenesená",J532,0)</f>
        <v>0</v>
      </c>
      <c r="BH532" s="137">
        <f>IF(N532="sníž. přenesená",J532,0)</f>
        <v>0</v>
      </c>
      <c r="BI532" s="137">
        <f>IF(N532="nulová",J532,0)</f>
        <v>0</v>
      </c>
      <c r="BJ532" s="14" t="s">
        <v>76</v>
      </c>
      <c r="BK532" s="137">
        <f>ROUND(I532*H532,2)</f>
        <v>0</v>
      </c>
      <c r="BL532" s="14" t="s">
        <v>123</v>
      </c>
      <c r="BM532" s="136" t="s">
        <v>965</v>
      </c>
    </row>
    <row r="533" spans="2:65" s="1" customFormat="1" ht="19.5" x14ac:dyDescent="0.2">
      <c r="B533" s="29"/>
      <c r="D533" s="138" t="s">
        <v>124</v>
      </c>
      <c r="F533" s="139" t="s">
        <v>961</v>
      </c>
      <c r="I533" s="140"/>
      <c r="L533" s="29"/>
      <c r="M533" s="141"/>
      <c r="T533" s="50"/>
      <c r="AT533" s="14" t="s">
        <v>124</v>
      </c>
      <c r="AU533" s="14" t="s">
        <v>78</v>
      </c>
    </row>
    <row r="534" spans="2:65" s="1" customFormat="1" ht="24.2" customHeight="1" x14ac:dyDescent="0.2">
      <c r="B534" s="124"/>
      <c r="C534" s="125" t="s">
        <v>554</v>
      </c>
      <c r="D534" s="125" t="s">
        <v>118</v>
      </c>
      <c r="E534" s="126" t="s">
        <v>966</v>
      </c>
      <c r="F534" s="127" t="s">
        <v>967</v>
      </c>
      <c r="G534" s="128" t="s">
        <v>408</v>
      </c>
      <c r="H534" s="129">
        <v>10</v>
      </c>
      <c r="I534" s="130"/>
      <c r="J534" s="131">
        <f>ROUND(I534*H534,2)</f>
        <v>0</v>
      </c>
      <c r="K534" s="127" t="s">
        <v>122</v>
      </c>
      <c r="L534" s="29"/>
      <c r="M534" s="132" t="s">
        <v>3</v>
      </c>
      <c r="N534" s="133" t="s">
        <v>39</v>
      </c>
      <c r="P534" s="134">
        <f>O534*H534</f>
        <v>0</v>
      </c>
      <c r="Q534" s="134">
        <v>0</v>
      </c>
      <c r="R534" s="134">
        <f>Q534*H534</f>
        <v>0</v>
      </c>
      <c r="S534" s="134">
        <v>0</v>
      </c>
      <c r="T534" s="135">
        <f>S534*H534</f>
        <v>0</v>
      </c>
      <c r="AR534" s="136" t="s">
        <v>123</v>
      </c>
      <c r="AT534" s="136" t="s">
        <v>118</v>
      </c>
      <c r="AU534" s="136" t="s">
        <v>78</v>
      </c>
      <c r="AY534" s="14" t="s">
        <v>115</v>
      </c>
      <c r="BE534" s="137">
        <f>IF(N534="základní",J534,0)</f>
        <v>0</v>
      </c>
      <c r="BF534" s="137">
        <f>IF(N534="snížená",J534,0)</f>
        <v>0</v>
      </c>
      <c r="BG534" s="137">
        <f>IF(N534="zákl. přenesená",J534,0)</f>
        <v>0</v>
      </c>
      <c r="BH534" s="137">
        <f>IF(N534="sníž. přenesená",J534,0)</f>
        <v>0</v>
      </c>
      <c r="BI534" s="137">
        <f>IF(N534="nulová",J534,0)</f>
        <v>0</v>
      </c>
      <c r="BJ534" s="14" t="s">
        <v>76</v>
      </c>
      <c r="BK534" s="137">
        <f>ROUND(I534*H534,2)</f>
        <v>0</v>
      </c>
      <c r="BL534" s="14" t="s">
        <v>123</v>
      </c>
      <c r="BM534" s="136" t="s">
        <v>968</v>
      </c>
    </row>
    <row r="535" spans="2:65" s="1" customFormat="1" ht="19.5" x14ac:dyDescent="0.2">
      <c r="B535" s="29"/>
      <c r="D535" s="138" t="s">
        <v>124</v>
      </c>
      <c r="F535" s="139" t="s">
        <v>961</v>
      </c>
      <c r="I535" s="140"/>
      <c r="L535" s="29"/>
      <c r="M535" s="141"/>
      <c r="T535" s="50"/>
      <c r="AT535" s="14" t="s">
        <v>124</v>
      </c>
      <c r="AU535" s="14" t="s">
        <v>78</v>
      </c>
    </row>
    <row r="536" spans="2:65" s="1" customFormat="1" ht="24.2" customHeight="1" x14ac:dyDescent="0.2">
      <c r="B536" s="124"/>
      <c r="C536" s="125" t="s">
        <v>969</v>
      </c>
      <c r="D536" s="125" t="s">
        <v>118</v>
      </c>
      <c r="E536" s="126" t="s">
        <v>970</v>
      </c>
      <c r="F536" s="127" t="s">
        <v>971</v>
      </c>
      <c r="G536" s="128" t="s">
        <v>408</v>
      </c>
      <c r="H536" s="129">
        <v>200</v>
      </c>
      <c r="I536" s="130"/>
      <c r="J536" s="131">
        <f>ROUND(I536*H536,2)</f>
        <v>0</v>
      </c>
      <c r="K536" s="127" t="s">
        <v>122</v>
      </c>
      <c r="L536" s="29"/>
      <c r="M536" s="132" t="s">
        <v>3</v>
      </c>
      <c r="N536" s="133" t="s">
        <v>39</v>
      </c>
      <c r="P536" s="134">
        <f>O536*H536</f>
        <v>0</v>
      </c>
      <c r="Q536" s="134">
        <v>0</v>
      </c>
      <c r="R536" s="134">
        <f>Q536*H536</f>
        <v>0</v>
      </c>
      <c r="S536" s="134">
        <v>0</v>
      </c>
      <c r="T536" s="135">
        <f>S536*H536</f>
        <v>0</v>
      </c>
      <c r="AR536" s="136" t="s">
        <v>123</v>
      </c>
      <c r="AT536" s="136" t="s">
        <v>118</v>
      </c>
      <c r="AU536" s="136" t="s">
        <v>78</v>
      </c>
      <c r="AY536" s="14" t="s">
        <v>115</v>
      </c>
      <c r="BE536" s="137">
        <f>IF(N536="základní",J536,0)</f>
        <v>0</v>
      </c>
      <c r="BF536" s="137">
        <f>IF(N536="snížená",J536,0)</f>
        <v>0</v>
      </c>
      <c r="BG536" s="137">
        <f>IF(N536="zákl. přenesená",J536,0)</f>
        <v>0</v>
      </c>
      <c r="BH536" s="137">
        <f>IF(N536="sníž. přenesená",J536,0)</f>
        <v>0</v>
      </c>
      <c r="BI536" s="137">
        <f>IF(N536="nulová",J536,0)</f>
        <v>0</v>
      </c>
      <c r="BJ536" s="14" t="s">
        <v>76</v>
      </c>
      <c r="BK536" s="137">
        <f>ROUND(I536*H536,2)</f>
        <v>0</v>
      </c>
      <c r="BL536" s="14" t="s">
        <v>123</v>
      </c>
      <c r="BM536" s="136" t="s">
        <v>972</v>
      </c>
    </row>
    <row r="537" spans="2:65" s="1" customFormat="1" ht="19.5" x14ac:dyDescent="0.2">
      <c r="B537" s="29"/>
      <c r="D537" s="138" t="s">
        <v>124</v>
      </c>
      <c r="F537" s="139" t="s">
        <v>961</v>
      </c>
      <c r="I537" s="140"/>
      <c r="L537" s="29"/>
      <c r="M537" s="141"/>
      <c r="T537" s="50"/>
      <c r="AT537" s="14" t="s">
        <v>124</v>
      </c>
      <c r="AU537" s="14" t="s">
        <v>78</v>
      </c>
    </row>
    <row r="538" spans="2:65" s="1" customFormat="1" ht="24.2" customHeight="1" x14ac:dyDescent="0.2">
      <c r="B538" s="124"/>
      <c r="C538" s="125" t="s">
        <v>557</v>
      </c>
      <c r="D538" s="125" t="s">
        <v>118</v>
      </c>
      <c r="E538" s="126" t="s">
        <v>973</v>
      </c>
      <c r="F538" s="127" t="s">
        <v>974</v>
      </c>
      <c r="G538" s="128" t="s">
        <v>408</v>
      </c>
      <c r="H538" s="129">
        <v>200</v>
      </c>
      <c r="I538" s="130"/>
      <c r="J538" s="131">
        <f>ROUND(I538*H538,2)</f>
        <v>0</v>
      </c>
      <c r="K538" s="127" t="s">
        <v>122</v>
      </c>
      <c r="L538" s="29"/>
      <c r="M538" s="132" t="s">
        <v>3</v>
      </c>
      <c r="N538" s="133" t="s">
        <v>39</v>
      </c>
      <c r="P538" s="134">
        <f>O538*H538</f>
        <v>0</v>
      </c>
      <c r="Q538" s="134">
        <v>0</v>
      </c>
      <c r="R538" s="134">
        <f>Q538*H538</f>
        <v>0</v>
      </c>
      <c r="S538" s="134">
        <v>0</v>
      </c>
      <c r="T538" s="135">
        <f>S538*H538</f>
        <v>0</v>
      </c>
      <c r="AR538" s="136" t="s">
        <v>123</v>
      </c>
      <c r="AT538" s="136" t="s">
        <v>118</v>
      </c>
      <c r="AU538" s="136" t="s">
        <v>78</v>
      </c>
      <c r="AY538" s="14" t="s">
        <v>115</v>
      </c>
      <c r="BE538" s="137">
        <f>IF(N538="základní",J538,0)</f>
        <v>0</v>
      </c>
      <c r="BF538" s="137">
        <f>IF(N538="snížená",J538,0)</f>
        <v>0</v>
      </c>
      <c r="BG538" s="137">
        <f>IF(N538="zákl. přenesená",J538,0)</f>
        <v>0</v>
      </c>
      <c r="BH538" s="137">
        <f>IF(N538="sníž. přenesená",J538,0)</f>
        <v>0</v>
      </c>
      <c r="BI538" s="137">
        <f>IF(N538="nulová",J538,0)</f>
        <v>0</v>
      </c>
      <c r="BJ538" s="14" t="s">
        <v>76</v>
      </c>
      <c r="BK538" s="137">
        <f>ROUND(I538*H538,2)</f>
        <v>0</v>
      </c>
      <c r="BL538" s="14" t="s">
        <v>123</v>
      </c>
      <c r="BM538" s="136" t="s">
        <v>975</v>
      </c>
    </row>
    <row r="539" spans="2:65" s="1" customFormat="1" ht="19.5" x14ac:dyDescent="0.2">
      <c r="B539" s="29"/>
      <c r="D539" s="138" t="s">
        <v>124</v>
      </c>
      <c r="F539" s="139" t="s">
        <v>961</v>
      </c>
      <c r="I539" s="140"/>
      <c r="L539" s="29"/>
      <c r="M539" s="141"/>
      <c r="T539" s="50"/>
      <c r="AT539" s="14" t="s">
        <v>124</v>
      </c>
      <c r="AU539" s="14" t="s">
        <v>78</v>
      </c>
    </row>
    <row r="540" spans="2:65" s="1" customFormat="1" ht="24.2" customHeight="1" x14ac:dyDescent="0.2">
      <c r="B540" s="124"/>
      <c r="C540" s="125" t="s">
        <v>976</v>
      </c>
      <c r="D540" s="125" t="s">
        <v>118</v>
      </c>
      <c r="E540" s="126" t="s">
        <v>977</v>
      </c>
      <c r="F540" s="127" t="s">
        <v>978</v>
      </c>
      <c r="G540" s="128" t="s">
        <v>408</v>
      </c>
      <c r="H540" s="129">
        <v>10</v>
      </c>
      <c r="I540" s="130"/>
      <c r="J540" s="131">
        <f>ROUND(I540*H540,2)</f>
        <v>0</v>
      </c>
      <c r="K540" s="127" t="s">
        <v>122</v>
      </c>
      <c r="L540" s="29"/>
      <c r="M540" s="132" t="s">
        <v>3</v>
      </c>
      <c r="N540" s="133" t="s">
        <v>39</v>
      </c>
      <c r="P540" s="134">
        <f>O540*H540</f>
        <v>0</v>
      </c>
      <c r="Q540" s="134">
        <v>0</v>
      </c>
      <c r="R540" s="134">
        <f>Q540*H540</f>
        <v>0</v>
      </c>
      <c r="S540" s="134">
        <v>0</v>
      </c>
      <c r="T540" s="135">
        <f>S540*H540</f>
        <v>0</v>
      </c>
      <c r="AR540" s="136" t="s">
        <v>123</v>
      </c>
      <c r="AT540" s="136" t="s">
        <v>118</v>
      </c>
      <c r="AU540" s="136" t="s">
        <v>78</v>
      </c>
      <c r="AY540" s="14" t="s">
        <v>115</v>
      </c>
      <c r="BE540" s="137">
        <f>IF(N540="základní",J540,0)</f>
        <v>0</v>
      </c>
      <c r="BF540" s="137">
        <f>IF(N540="snížená",J540,0)</f>
        <v>0</v>
      </c>
      <c r="BG540" s="137">
        <f>IF(N540="zákl. přenesená",J540,0)</f>
        <v>0</v>
      </c>
      <c r="BH540" s="137">
        <f>IF(N540="sníž. přenesená",J540,0)</f>
        <v>0</v>
      </c>
      <c r="BI540" s="137">
        <f>IF(N540="nulová",J540,0)</f>
        <v>0</v>
      </c>
      <c r="BJ540" s="14" t="s">
        <v>76</v>
      </c>
      <c r="BK540" s="137">
        <f>ROUND(I540*H540,2)</f>
        <v>0</v>
      </c>
      <c r="BL540" s="14" t="s">
        <v>123</v>
      </c>
      <c r="BM540" s="136" t="s">
        <v>979</v>
      </c>
    </row>
    <row r="541" spans="2:65" s="1" customFormat="1" ht="19.5" x14ac:dyDescent="0.2">
      <c r="B541" s="29"/>
      <c r="D541" s="138" t="s">
        <v>124</v>
      </c>
      <c r="F541" s="139" t="s">
        <v>961</v>
      </c>
      <c r="I541" s="140"/>
      <c r="L541" s="29"/>
      <c r="M541" s="141"/>
      <c r="T541" s="50"/>
      <c r="AT541" s="14" t="s">
        <v>124</v>
      </c>
      <c r="AU541" s="14" t="s">
        <v>78</v>
      </c>
    </row>
    <row r="542" spans="2:65" s="1" customFormat="1" ht="24.2" customHeight="1" x14ac:dyDescent="0.2">
      <c r="B542" s="124"/>
      <c r="C542" s="125" t="s">
        <v>561</v>
      </c>
      <c r="D542" s="125" t="s">
        <v>118</v>
      </c>
      <c r="E542" s="126" t="s">
        <v>980</v>
      </c>
      <c r="F542" s="127" t="s">
        <v>981</v>
      </c>
      <c r="G542" s="128" t="s">
        <v>408</v>
      </c>
      <c r="H542" s="129">
        <v>50</v>
      </c>
      <c r="I542" s="130"/>
      <c r="J542" s="131">
        <f>ROUND(I542*H542,2)</f>
        <v>0</v>
      </c>
      <c r="K542" s="127" t="s">
        <v>122</v>
      </c>
      <c r="L542" s="29"/>
      <c r="M542" s="132" t="s">
        <v>3</v>
      </c>
      <c r="N542" s="133" t="s">
        <v>39</v>
      </c>
      <c r="P542" s="134">
        <f>O542*H542</f>
        <v>0</v>
      </c>
      <c r="Q542" s="134">
        <v>0</v>
      </c>
      <c r="R542" s="134">
        <f>Q542*H542</f>
        <v>0</v>
      </c>
      <c r="S542" s="134">
        <v>0</v>
      </c>
      <c r="T542" s="135">
        <f>S542*H542</f>
        <v>0</v>
      </c>
      <c r="AR542" s="136" t="s">
        <v>123</v>
      </c>
      <c r="AT542" s="136" t="s">
        <v>118</v>
      </c>
      <c r="AU542" s="136" t="s">
        <v>78</v>
      </c>
      <c r="AY542" s="14" t="s">
        <v>115</v>
      </c>
      <c r="BE542" s="137">
        <f>IF(N542="základní",J542,0)</f>
        <v>0</v>
      </c>
      <c r="BF542" s="137">
        <f>IF(N542="snížená",J542,0)</f>
        <v>0</v>
      </c>
      <c r="BG542" s="137">
        <f>IF(N542="zákl. přenesená",J542,0)</f>
        <v>0</v>
      </c>
      <c r="BH542" s="137">
        <f>IF(N542="sníž. přenesená",J542,0)</f>
        <v>0</v>
      </c>
      <c r="BI542" s="137">
        <f>IF(N542="nulová",J542,0)</f>
        <v>0</v>
      </c>
      <c r="BJ542" s="14" t="s">
        <v>76</v>
      </c>
      <c r="BK542" s="137">
        <f>ROUND(I542*H542,2)</f>
        <v>0</v>
      </c>
      <c r="BL542" s="14" t="s">
        <v>123</v>
      </c>
      <c r="BM542" s="136" t="s">
        <v>982</v>
      </c>
    </row>
    <row r="543" spans="2:65" s="1" customFormat="1" ht="19.5" x14ac:dyDescent="0.2">
      <c r="B543" s="29"/>
      <c r="D543" s="138" t="s">
        <v>124</v>
      </c>
      <c r="F543" s="139" t="s">
        <v>983</v>
      </c>
      <c r="I543" s="140"/>
      <c r="L543" s="29"/>
      <c r="M543" s="141"/>
      <c r="T543" s="50"/>
      <c r="AT543" s="14" t="s">
        <v>124</v>
      </c>
      <c r="AU543" s="14" t="s">
        <v>78</v>
      </c>
    </row>
    <row r="544" spans="2:65" s="1" customFormat="1" ht="24.2" customHeight="1" x14ac:dyDescent="0.2">
      <c r="B544" s="124"/>
      <c r="C544" s="125" t="s">
        <v>984</v>
      </c>
      <c r="D544" s="125" t="s">
        <v>118</v>
      </c>
      <c r="E544" s="126" t="s">
        <v>985</v>
      </c>
      <c r="F544" s="127" t="s">
        <v>986</v>
      </c>
      <c r="G544" s="128" t="s">
        <v>408</v>
      </c>
      <c r="H544" s="129">
        <v>50</v>
      </c>
      <c r="I544" s="130"/>
      <c r="J544" s="131">
        <f>ROUND(I544*H544,2)</f>
        <v>0</v>
      </c>
      <c r="K544" s="127" t="s">
        <v>122</v>
      </c>
      <c r="L544" s="29"/>
      <c r="M544" s="132" t="s">
        <v>3</v>
      </c>
      <c r="N544" s="133" t="s">
        <v>39</v>
      </c>
      <c r="P544" s="134">
        <f>O544*H544</f>
        <v>0</v>
      </c>
      <c r="Q544" s="134">
        <v>0</v>
      </c>
      <c r="R544" s="134">
        <f>Q544*H544</f>
        <v>0</v>
      </c>
      <c r="S544" s="134">
        <v>0</v>
      </c>
      <c r="T544" s="135">
        <f>S544*H544</f>
        <v>0</v>
      </c>
      <c r="AR544" s="136" t="s">
        <v>123</v>
      </c>
      <c r="AT544" s="136" t="s">
        <v>118</v>
      </c>
      <c r="AU544" s="136" t="s">
        <v>78</v>
      </c>
      <c r="AY544" s="14" t="s">
        <v>115</v>
      </c>
      <c r="BE544" s="137">
        <f>IF(N544="základní",J544,0)</f>
        <v>0</v>
      </c>
      <c r="BF544" s="137">
        <f>IF(N544="snížená",J544,0)</f>
        <v>0</v>
      </c>
      <c r="BG544" s="137">
        <f>IF(N544="zákl. přenesená",J544,0)</f>
        <v>0</v>
      </c>
      <c r="BH544" s="137">
        <f>IF(N544="sníž. přenesená",J544,0)</f>
        <v>0</v>
      </c>
      <c r="BI544" s="137">
        <f>IF(N544="nulová",J544,0)</f>
        <v>0</v>
      </c>
      <c r="BJ544" s="14" t="s">
        <v>76</v>
      </c>
      <c r="BK544" s="137">
        <f>ROUND(I544*H544,2)</f>
        <v>0</v>
      </c>
      <c r="BL544" s="14" t="s">
        <v>123</v>
      </c>
      <c r="BM544" s="136" t="s">
        <v>987</v>
      </c>
    </row>
    <row r="545" spans="2:65" s="1" customFormat="1" ht="19.5" x14ac:dyDescent="0.2">
      <c r="B545" s="29"/>
      <c r="D545" s="138" t="s">
        <v>124</v>
      </c>
      <c r="F545" s="139" t="s">
        <v>983</v>
      </c>
      <c r="I545" s="140"/>
      <c r="L545" s="29"/>
      <c r="M545" s="141"/>
      <c r="T545" s="50"/>
      <c r="AT545" s="14" t="s">
        <v>124</v>
      </c>
      <c r="AU545" s="14" t="s">
        <v>78</v>
      </c>
    </row>
    <row r="546" spans="2:65" s="1" customFormat="1" ht="24.2" customHeight="1" x14ac:dyDescent="0.2">
      <c r="B546" s="124"/>
      <c r="C546" s="125" t="s">
        <v>564</v>
      </c>
      <c r="D546" s="125" t="s">
        <v>118</v>
      </c>
      <c r="E546" s="126" t="s">
        <v>988</v>
      </c>
      <c r="F546" s="127" t="s">
        <v>989</v>
      </c>
      <c r="G546" s="128" t="s">
        <v>408</v>
      </c>
      <c r="H546" s="129">
        <v>50</v>
      </c>
      <c r="I546" s="130"/>
      <c r="J546" s="131">
        <f>ROUND(I546*H546,2)</f>
        <v>0</v>
      </c>
      <c r="K546" s="127" t="s">
        <v>122</v>
      </c>
      <c r="L546" s="29"/>
      <c r="M546" s="132" t="s">
        <v>3</v>
      </c>
      <c r="N546" s="133" t="s">
        <v>39</v>
      </c>
      <c r="P546" s="134">
        <f>O546*H546</f>
        <v>0</v>
      </c>
      <c r="Q546" s="134">
        <v>0</v>
      </c>
      <c r="R546" s="134">
        <f>Q546*H546</f>
        <v>0</v>
      </c>
      <c r="S546" s="134">
        <v>0</v>
      </c>
      <c r="T546" s="135">
        <f>S546*H546</f>
        <v>0</v>
      </c>
      <c r="AR546" s="136" t="s">
        <v>123</v>
      </c>
      <c r="AT546" s="136" t="s">
        <v>118</v>
      </c>
      <c r="AU546" s="136" t="s">
        <v>78</v>
      </c>
      <c r="AY546" s="14" t="s">
        <v>115</v>
      </c>
      <c r="BE546" s="137">
        <f>IF(N546="základní",J546,0)</f>
        <v>0</v>
      </c>
      <c r="BF546" s="137">
        <f>IF(N546="snížená",J546,0)</f>
        <v>0</v>
      </c>
      <c r="BG546" s="137">
        <f>IF(N546="zákl. přenesená",J546,0)</f>
        <v>0</v>
      </c>
      <c r="BH546" s="137">
        <f>IF(N546="sníž. přenesená",J546,0)</f>
        <v>0</v>
      </c>
      <c r="BI546" s="137">
        <f>IF(N546="nulová",J546,0)</f>
        <v>0</v>
      </c>
      <c r="BJ546" s="14" t="s">
        <v>76</v>
      </c>
      <c r="BK546" s="137">
        <f>ROUND(I546*H546,2)</f>
        <v>0</v>
      </c>
      <c r="BL546" s="14" t="s">
        <v>123</v>
      </c>
      <c r="BM546" s="136" t="s">
        <v>990</v>
      </c>
    </row>
    <row r="547" spans="2:65" s="1" customFormat="1" ht="19.5" x14ac:dyDescent="0.2">
      <c r="B547" s="29"/>
      <c r="D547" s="138" t="s">
        <v>124</v>
      </c>
      <c r="F547" s="139" t="s">
        <v>983</v>
      </c>
      <c r="I547" s="140"/>
      <c r="L547" s="29"/>
      <c r="M547" s="141"/>
      <c r="T547" s="50"/>
      <c r="AT547" s="14" t="s">
        <v>124</v>
      </c>
      <c r="AU547" s="14" t="s">
        <v>78</v>
      </c>
    </row>
    <row r="548" spans="2:65" s="1" customFormat="1" ht="44.25" customHeight="1" x14ac:dyDescent="0.2">
      <c r="B548" s="124"/>
      <c r="C548" s="125" t="s">
        <v>991</v>
      </c>
      <c r="D548" s="125" t="s">
        <v>118</v>
      </c>
      <c r="E548" s="126" t="s">
        <v>992</v>
      </c>
      <c r="F548" s="127" t="s">
        <v>993</v>
      </c>
      <c r="G548" s="128" t="s">
        <v>994</v>
      </c>
      <c r="H548" s="129">
        <v>1</v>
      </c>
      <c r="I548" s="130"/>
      <c r="J548" s="131">
        <f t="shared" ref="J548:J553" si="0">ROUND(I548*H548,2)</f>
        <v>0</v>
      </c>
      <c r="K548" s="127" t="s">
        <v>122</v>
      </c>
      <c r="L548" s="29"/>
      <c r="M548" s="132" t="s">
        <v>3</v>
      </c>
      <c r="N548" s="133" t="s">
        <v>39</v>
      </c>
      <c r="P548" s="134">
        <f t="shared" ref="P548:P553" si="1">O548*H548</f>
        <v>0</v>
      </c>
      <c r="Q548" s="134">
        <v>0</v>
      </c>
      <c r="R548" s="134">
        <f t="shared" ref="R548:R553" si="2">Q548*H548</f>
        <v>0</v>
      </c>
      <c r="S548" s="134">
        <v>0</v>
      </c>
      <c r="T548" s="135">
        <f t="shared" ref="T548:T553" si="3">S548*H548</f>
        <v>0</v>
      </c>
      <c r="AR548" s="136" t="s">
        <v>123</v>
      </c>
      <c r="AT548" s="136" t="s">
        <v>118</v>
      </c>
      <c r="AU548" s="136" t="s">
        <v>78</v>
      </c>
      <c r="AY548" s="14" t="s">
        <v>115</v>
      </c>
      <c r="BE548" s="137">
        <f t="shared" ref="BE548:BE553" si="4">IF(N548="základní",J548,0)</f>
        <v>0</v>
      </c>
      <c r="BF548" s="137">
        <f t="shared" ref="BF548:BF553" si="5">IF(N548="snížená",J548,0)</f>
        <v>0</v>
      </c>
      <c r="BG548" s="137">
        <f t="shared" ref="BG548:BG553" si="6">IF(N548="zákl. přenesená",J548,0)</f>
        <v>0</v>
      </c>
      <c r="BH548" s="137">
        <f t="shared" ref="BH548:BH553" si="7">IF(N548="sníž. přenesená",J548,0)</f>
        <v>0</v>
      </c>
      <c r="BI548" s="137">
        <f t="shared" ref="BI548:BI553" si="8">IF(N548="nulová",J548,0)</f>
        <v>0</v>
      </c>
      <c r="BJ548" s="14" t="s">
        <v>76</v>
      </c>
      <c r="BK548" s="137">
        <f t="shared" ref="BK548:BK553" si="9">ROUND(I548*H548,2)</f>
        <v>0</v>
      </c>
      <c r="BL548" s="14" t="s">
        <v>123</v>
      </c>
      <c r="BM548" s="136" t="s">
        <v>995</v>
      </c>
    </row>
    <row r="549" spans="2:65" s="1" customFormat="1" ht="44.25" customHeight="1" x14ac:dyDescent="0.2">
      <c r="B549" s="124"/>
      <c r="C549" s="125" t="s">
        <v>996</v>
      </c>
      <c r="D549" s="125" t="s">
        <v>118</v>
      </c>
      <c r="E549" s="126" t="s">
        <v>997</v>
      </c>
      <c r="F549" s="127" t="s">
        <v>998</v>
      </c>
      <c r="G549" s="128" t="s">
        <v>994</v>
      </c>
      <c r="H549" s="129">
        <v>1</v>
      </c>
      <c r="I549" s="130"/>
      <c r="J549" s="131">
        <f t="shared" si="0"/>
        <v>0</v>
      </c>
      <c r="K549" s="127" t="s">
        <v>122</v>
      </c>
      <c r="L549" s="29"/>
      <c r="M549" s="132" t="s">
        <v>3</v>
      </c>
      <c r="N549" s="133" t="s">
        <v>39</v>
      </c>
      <c r="P549" s="134">
        <f t="shared" si="1"/>
        <v>0</v>
      </c>
      <c r="Q549" s="134">
        <v>0</v>
      </c>
      <c r="R549" s="134">
        <f t="shared" si="2"/>
        <v>0</v>
      </c>
      <c r="S549" s="134">
        <v>0</v>
      </c>
      <c r="T549" s="135">
        <f t="shared" si="3"/>
        <v>0</v>
      </c>
      <c r="AR549" s="136" t="s">
        <v>123</v>
      </c>
      <c r="AT549" s="136" t="s">
        <v>118</v>
      </c>
      <c r="AU549" s="136" t="s">
        <v>78</v>
      </c>
      <c r="AY549" s="14" t="s">
        <v>115</v>
      </c>
      <c r="BE549" s="137">
        <f t="shared" si="4"/>
        <v>0</v>
      </c>
      <c r="BF549" s="137">
        <f t="shared" si="5"/>
        <v>0</v>
      </c>
      <c r="BG549" s="137">
        <f t="shared" si="6"/>
        <v>0</v>
      </c>
      <c r="BH549" s="137">
        <f t="shared" si="7"/>
        <v>0</v>
      </c>
      <c r="BI549" s="137">
        <f t="shared" si="8"/>
        <v>0</v>
      </c>
      <c r="BJ549" s="14" t="s">
        <v>76</v>
      </c>
      <c r="BK549" s="137">
        <f t="shared" si="9"/>
        <v>0</v>
      </c>
      <c r="BL549" s="14" t="s">
        <v>123</v>
      </c>
      <c r="BM549" s="136" t="s">
        <v>999</v>
      </c>
    </row>
    <row r="550" spans="2:65" s="1" customFormat="1" ht="49.15" customHeight="1" x14ac:dyDescent="0.2">
      <c r="B550" s="124"/>
      <c r="C550" s="125" t="s">
        <v>1000</v>
      </c>
      <c r="D550" s="125" t="s">
        <v>118</v>
      </c>
      <c r="E550" s="126" t="s">
        <v>1001</v>
      </c>
      <c r="F550" s="127" t="s">
        <v>1002</v>
      </c>
      <c r="G550" s="128" t="s">
        <v>994</v>
      </c>
      <c r="H550" s="129">
        <v>1</v>
      </c>
      <c r="I550" s="130"/>
      <c r="J550" s="131">
        <f t="shared" si="0"/>
        <v>0</v>
      </c>
      <c r="K550" s="127" t="s">
        <v>122</v>
      </c>
      <c r="L550" s="29"/>
      <c r="M550" s="132" t="s">
        <v>3</v>
      </c>
      <c r="N550" s="133" t="s">
        <v>39</v>
      </c>
      <c r="P550" s="134">
        <f t="shared" si="1"/>
        <v>0</v>
      </c>
      <c r="Q550" s="134">
        <v>0</v>
      </c>
      <c r="R550" s="134">
        <f t="shared" si="2"/>
        <v>0</v>
      </c>
      <c r="S550" s="134">
        <v>0</v>
      </c>
      <c r="T550" s="135">
        <f t="shared" si="3"/>
        <v>0</v>
      </c>
      <c r="AR550" s="136" t="s">
        <v>123</v>
      </c>
      <c r="AT550" s="136" t="s">
        <v>118</v>
      </c>
      <c r="AU550" s="136" t="s">
        <v>78</v>
      </c>
      <c r="AY550" s="14" t="s">
        <v>115</v>
      </c>
      <c r="BE550" s="137">
        <f t="shared" si="4"/>
        <v>0</v>
      </c>
      <c r="BF550" s="137">
        <f t="shared" si="5"/>
        <v>0</v>
      </c>
      <c r="BG550" s="137">
        <f t="shared" si="6"/>
        <v>0</v>
      </c>
      <c r="BH550" s="137">
        <f t="shared" si="7"/>
        <v>0</v>
      </c>
      <c r="BI550" s="137">
        <f t="shared" si="8"/>
        <v>0</v>
      </c>
      <c r="BJ550" s="14" t="s">
        <v>76</v>
      </c>
      <c r="BK550" s="137">
        <f t="shared" si="9"/>
        <v>0</v>
      </c>
      <c r="BL550" s="14" t="s">
        <v>123</v>
      </c>
      <c r="BM550" s="136" t="s">
        <v>1003</v>
      </c>
    </row>
    <row r="551" spans="2:65" s="1" customFormat="1" ht="44.25" customHeight="1" x14ac:dyDescent="0.2">
      <c r="B551" s="124"/>
      <c r="C551" s="125" t="s">
        <v>1004</v>
      </c>
      <c r="D551" s="125" t="s">
        <v>118</v>
      </c>
      <c r="E551" s="126" t="s">
        <v>1005</v>
      </c>
      <c r="F551" s="127" t="s">
        <v>1006</v>
      </c>
      <c r="G551" s="128" t="s">
        <v>994</v>
      </c>
      <c r="H551" s="129">
        <v>1</v>
      </c>
      <c r="I551" s="130"/>
      <c r="J551" s="131">
        <f t="shared" si="0"/>
        <v>0</v>
      </c>
      <c r="K551" s="127" t="s">
        <v>122</v>
      </c>
      <c r="L551" s="29"/>
      <c r="M551" s="132" t="s">
        <v>3</v>
      </c>
      <c r="N551" s="133" t="s">
        <v>39</v>
      </c>
      <c r="P551" s="134">
        <f t="shared" si="1"/>
        <v>0</v>
      </c>
      <c r="Q551" s="134">
        <v>0</v>
      </c>
      <c r="R551" s="134">
        <f t="shared" si="2"/>
        <v>0</v>
      </c>
      <c r="S551" s="134">
        <v>0</v>
      </c>
      <c r="T551" s="135">
        <f t="shared" si="3"/>
        <v>0</v>
      </c>
      <c r="AR551" s="136" t="s">
        <v>123</v>
      </c>
      <c r="AT551" s="136" t="s">
        <v>118</v>
      </c>
      <c r="AU551" s="136" t="s">
        <v>78</v>
      </c>
      <c r="AY551" s="14" t="s">
        <v>115</v>
      </c>
      <c r="BE551" s="137">
        <f t="shared" si="4"/>
        <v>0</v>
      </c>
      <c r="BF551" s="137">
        <f t="shared" si="5"/>
        <v>0</v>
      </c>
      <c r="BG551" s="137">
        <f t="shared" si="6"/>
        <v>0</v>
      </c>
      <c r="BH551" s="137">
        <f t="shared" si="7"/>
        <v>0</v>
      </c>
      <c r="BI551" s="137">
        <f t="shared" si="8"/>
        <v>0</v>
      </c>
      <c r="BJ551" s="14" t="s">
        <v>76</v>
      </c>
      <c r="BK551" s="137">
        <f t="shared" si="9"/>
        <v>0</v>
      </c>
      <c r="BL551" s="14" t="s">
        <v>123</v>
      </c>
      <c r="BM551" s="136" t="s">
        <v>1007</v>
      </c>
    </row>
    <row r="552" spans="2:65" s="1" customFormat="1" ht="44.25" customHeight="1" x14ac:dyDescent="0.2">
      <c r="B552" s="124"/>
      <c r="C552" s="125" t="s">
        <v>1008</v>
      </c>
      <c r="D552" s="125" t="s">
        <v>118</v>
      </c>
      <c r="E552" s="126" t="s">
        <v>1009</v>
      </c>
      <c r="F552" s="127" t="s">
        <v>1010</v>
      </c>
      <c r="G552" s="128" t="s">
        <v>994</v>
      </c>
      <c r="H552" s="129">
        <v>1</v>
      </c>
      <c r="I552" s="130"/>
      <c r="J552" s="131">
        <f t="shared" si="0"/>
        <v>0</v>
      </c>
      <c r="K552" s="127" t="s">
        <v>122</v>
      </c>
      <c r="L552" s="29"/>
      <c r="M552" s="132" t="s">
        <v>3</v>
      </c>
      <c r="N552" s="133" t="s">
        <v>39</v>
      </c>
      <c r="P552" s="134">
        <f t="shared" si="1"/>
        <v>0</v>
      </c>
      <c r="Q552" s="134">
        <v>0</v>
      </c>
      <c r="R552" s="134">
        <f t="shared" si="2"/>
        <v>0</v>
      </c>
      <c r="S552" s="134">
        <v>0</v>
      </c>
      <c r="T552" s="135">
        <f t="shared" si="3"/>
        <v>0</v>
      </c>
      <c r="AR552" s="136" t="s">
        <v>123</v>
      </c>
      <c r="AT552" s="136" t="s">
        <v>118</v>
      </c>
      <c r="AU552" s="136" t="s">
        <v>78</v>
      </c>
      <c r="AY552" s="14" t="s">
        <v>115</v>
      </c>
      <c r="BE552" s="137">
        <f t="shared" si="4"/>
        <v>0</v>
      </c>
      <c r="BF552" s="137">
        <f t="shared" si="5"/>
        <v>0</v>
      </c>
      <c r="BG552" s="137">
        <f t="shared" si="6"/>
        <v>0</v>
      </c>
      <c r="BH552" s="137">
        <f t="shared" si="7"/>
        <v>0</v>
      </c>
      <c r="BI552" s="137">
        <f t="shared" si="8"/>
        <v>0</v>
      </c>
      <c r="BJ552" s="14" t="s">
        <v>76</v>
      </c>
      <c r="BK552" s="137">
        <f t="shared" si="9"/>
        <v>0</v>
      </c>
      <c r="BL552" s="14" t="s">
        <v>123</v>
      </c>
      <c r="BM552" s="136" t="s">
        <v>1011</v>
      </c>
    </row>
    <row r="553" spans="2:65" s="1" customFormat="1" ht="49.15" customHeight="1" x14ac:dyDescent="0.2">
      <c r="B553" s="124"/>
      <c r="C553" s="125" t="s">
        <v>1012</v>
      </c>
      <c r="D553" s="125" t="s">
        <v>118</v>
      </c>
      <c r="E553" s="126" t="s">
        <v>1013</v>
      </c>
      <c r="F553" s="127" t="s">
        <v>1014</v>
      </c>
      <c r="G553" s="128" t="s">
        <v>994</v>
      </c>
      <c r="H553" s="129">
        <v>10</v>
      </c>
      <c r="I553" s="130"/>
      <c r="J553" s="131">
        <f t="shared" si="0"/>
        <v>0</v>
      </c>
      <c r="K553" s="127" t="s">
        <v>122</v>
      </c>
      <c r="L553" s="29"/>
      <c r="M553" s="132" t="s">
        <v>3</v>
      </c>
      <c r="N553" s="133" t="s">
        <v>39</v>
      </c>
      <c r="P553" s="134">
        <f t="shared" si="1"/>
        <v>0</v>
      </c>
      <c r="Q553" s="134">
        <v>0</v>
      </c>
      <c r="R553" s="134">
        <f t="shared" si="2"/>
        <v>0</v>
      </c>
      <c r="S553" s="134">
        <v>0</v>
      </c>
      <c r="T553" s="135">
        <f t="shared" si="3"/>
        <v>0</v>
      </c>
      <c r="AR553" s="136" t="s">
        <v>123</v>
      </c>
      <c r="AT553" s="136" t="s">
        <v>118</v>
      </c>
      <c r="AU553" s="136" t="s">
        <v>78</v>
      </c>
      <c r="AY553" s="14" t="s">
        <v>115</v>
      </c>
      <c r="BE553" s="137">
        <f t="shared" si="4"/>
        <v>0</v>
      </c>
      <c r="BF553" s="137">
        <f t="shared" si="5"/>
        <v>0</v>
      </c>
      <c r="BG553" s="137">
        <f t="shared" si="6"/>
        <v>0</v>
      </c>
      <c r="BH553" s="137">
        <f t="shared" si="7"/>
        <v>0</v>
      </c>
      <c r="BI553" s="137">
        <f t="shared" si="8"/>
        <v>0</v>
      </c>
      <c r="BJ553" s="14" t="s">
        <v>76</v>
      </c>
      <c r="BK553" s="137">
        <f t="shared" si="9"/>
        <v>0</v>
      </c>
      <c r="BL553" s="14" t="s">
        <v>123</v>
      </c>
      <c r="BM553" s="136" t="s">
        <v>1015</v>
      </c>
    </row>
    <row r="554" spans="2:65" s="1" customFormat="1" ht="39" x14ac:dyDescent="0.2">
      <c r="B554" s="29"/>
      <c r="D554" s="138" t="s">
        <v>124</v>
      </c>
      <c r="F554" s="139" t="s">
        <v>1016</v>
      </c>
      <c r="I554" s="140"/>
      <c r="L554" s="29"/>
      <c r="M554" s="141"/>
      <c r="T554" s="50"/>
      <c r="AT554" s="14" t="s">
        <v>124</v>
      </c>
      <c r="AU554" s="14" t="s">
        <v>78</v>
      </c>
    </row>
    <row r="555" spans="2:65" s="1" customFormat="1" ht="49.15" customHeight="1" x14ac:dyDescent="0.2">
      <c r="B555" s="124"/>
      <c r="C555" s="125" t="s">
        <v>568</v>
      </c>
      <c r="D555" s="125" t="s">
        <v>118</v>
      </c>
      <c r="E555" s="126" t="s">
        <v>1017</v>
      </c>
      <c r="F555" s="127" t="s">
        <v>1018</v>
      </c>
      <c r="G555" s="128" t="s">
        <v>994</v>
      </c>
      <c r="H555" s="129">
        <v>10</v>
      </c>
      <c r="I555" s="130"/>
      <c r="J555" s="131">
        <f>ROUND(I555*H555,2)</f>
        <v>0</v>
      </c>
      <c r="K555" s="127" t="s">
        <v>122</v>
      </c>
      <c r="L555" s="29"/>
      <c r="M555" s="132" t="s">
        <v>3</v>
      </c>
      <c r="N555" s="133" t="s">
        <v>39</v>
      </c>
      <c r="P555" s="134">
        <f>O555*H555</f>
        <v>0</v>
      </c>
      <c r="Q555" s="134">
        <v>0</v>
      </c>
      <c r="R555" s="134">
        <f>Q555*H555</f>
        <v>0</v>
      </c>
      <c r="S555" s="134">
        <v>0</v>
      </c>
      <c r="T555" s="135">
        <f>S555*H555</f>
        <v>0</v>
      </c>
      <c r="AR555" s="136" t="s">
        <v>123</v>
      </c>
      <c r="AT555" s="136" t="s">
        <v>118</v>
      </c>
      <c r="AU555" s="136" t="s">
        <v>78</v>
      </c>
      <c r="AY555" s="14" t="s">
        <v>115</v>
      </c>
      <c r="BE555" s="137">
        <f>IF(N555="základní",J555,0)</f>
        <v>0</v>
      </c>
      <c r="BF555" s="137">
        <f>IF(N555="snížená",J555,0)</f>
        <v>0</v>
      </c>
      <c r="BG555" s="137">
        <f>IF(N555="zákl. přenesená",J555,0)</f>
        <v>0</v>
      </c>
      <c r="BH555" s="137">
        <f>IF(N555="sníž. přenesená",J555,0)</f>
        <v>0</v>
      </c>
      <c r="BI555" s="137">
        <f>IF(N555="nulová",J555,0)</f>
        <v>0</v>
      </c>
      <c r="BJ555" s="14" t="s">
        <v>76</v>
      </c>
      <c r="BK555" s="137">
        <f>ROUND(I555*H555,2)</f>
        <v>0</v>
      </c>
      <c r="BL555" s="14" t="s">
        <v>123</v>
      </c>
      <c r="BM555" s="136" t="s">
        <v>1019</v>
      </c>
    </row>
    <row r="556" spans="2:65" s="1" customFormat="1" ht="39" x14ac:dyDescent="0.2">
      <c r="B556" s="29"/>
      <c r="D556" s="138" t="s">
        <v>124</v>
      </c>
      <c r="F556" s="139" t="s">
        <v>1016</v>
      </c>
      <c r="I556" s="140"/>
      <c r="L556" s="29"/>
      <c r="M556" s="141"/>
      <c r="T556" s="50"/>
      <c r="AT556" s="14" t="s">
        <v>124</v>
      </c>
      <c r="AU556" s="14" t="s">
        <v>78</v>
      </c>
    </row>
    <row r="557" spans="2:65" s="1" customFormat="1" ht="49.15" customHeight="1" x14ac:dyDescent="0.2">
      <c r="B557" s="124"/>
      <c r="C557" s="125" t="s">
        <v>1020</v>
      </c>
      <c r="D557" s="125" t="s">
        <v>118</v>
      </c>
      <c r="E557" s="126" t="s">
        <v>1021</v>
      </c>
      <c r="F557" s="127" t="s">
        <v>1022</v>
      </c>
      <c r="G557" s="128" t="s">
        <v>994</v>
      </c>
      <c r="H557" s="129">
        <v>10</v>
      </c>
      <c r="I557" s="130"/>
      <c r="J557" s="131">
        <f>ROUND(I557*H557,2)</f>
        <v>0</v>
      </c>
      <c r="K557" s="127" t="s">
        <v>122</v>
      </c>
      <c r="L557" s="29"/>
      <c r="M557" s="132" t="s">
        <v>3</v>
      </c>
      <c r="N557" s="133" t="s">
        <v>39</v>
      </c>
      <c r="P557" s="134">
        <f>O557*H557</f>
        <v>0</v>
      </c>
      <c r="Q557" s="134">
        <v>0</v>
      </c>
      <c r="R557" s="134">
        <f>Q557*H557</f>
        <v>0</v>
      </c>
      <c r="S557" s="134">
        <v>0</v>
      </c>
      <c r="T557" s="135">
        <f>S557*H557</f>
        <v>0</v>
      </c>
      <c r="AR557" s="136" t="s">
        <v>123</v>
      </c>
      <c r="AT557" s="136" t="s">
        <v>118</v>
      </c>
      <c r="AU557" s="136" t="s">
        <v>78</v>
      </c>
      <c r="AY557" s="14" t="s">
        <v>115</v>
      </c>
      <c r="BE557" s="137">
        <f>IF(N557="základní",J557,0)</f>
        <v>0</v>
      </c>
      <c r="BF557" s="137">
        <f>IF(N557="snížená",J557,0)</f>
        <v>0</v>
      </c>
      <c r="BG557" s="137">
        <f>IF(N557="zákl. přenesená",J557,0)</f>
        <v>0</v>
      </c>
      <c r="BH557" s="137">
        <f>IF(N557="sníž. přenesená",J557,0)</f>
        <v>0</v>
      </c>
      <c r="BI557" s="137">
        <f>IF(N557="nulová",J557,0)</f>
        <v>0</v>
      </c>
      <c r="BJ557" s="14" t="s">
        <v>76</v>
      </c>
      <c r="BK557" s="137">
        <f>ROUND(I557*H557,2)</f>
        <v>0</v>
      </c>
      <c r="BL557" s="14" t="s">
        <v>123</v>
      </c>
      <c r="BM557" s="136" t="s">
        <v>1023</v>
      </c>
    </row>
    <row r="558" spans="2:65" s="1" customFormat="1" ht="39" x14ac:dyDescent="0.2">
      <c r="B558" s="29"/>
      <c r="D558" s="138" t="s">
        <v>124</v>
      </c>
      <c r="F558" s="139" t="s">
        <v>1016</v>
      </c>
      <c r="I558" s="140"/>
      <c r="L558" s="29"/>
      <c r="M558" s="141"/>
      <c r="T558" s="50"/>
      <c r="AT558" s="14" t="s">
        <v>124</v>
      </c>
      <c r="AU558" s="14" t="s">
        <v>78</v>
      </c>
    </row>
    <row r="559" spans="2:65" s="1" customFormat="1" ht="49.15" customHeight="1" x14ac:dyDescent="0.2">
      <c r="B559" s="124"/>
      <c r="C559" s="125" t="s">
        <v>571</v>
      </c>
      <c r="D559" s="125" t="s">
        <v>118</v>
      </c>
      <c r="E559" s="126" t="s">
        <v>1024</v>
      </c>
      <c r="F559" s="127" t="s">
        <v>1025</v>
      </c>
      <c r="G559" s="128" t="s">
        <v>994</v>
      </c>
      <c r="H559" s="129">
        <v>10</v>
      </c>
      <c r="I559" s="130"/>
      <c r="J559" s="131">
        <f>ROUND(I559*H559,2)</f>
        <v>0</v>
      </c>
      <c r="K559" s="127" t="s">
        <v>122</v>
      </c>
      <c r="L559" s="29"/>
      <c r="M559" s="132" t="s">
        <v>3</v>
      </c>
      <c r="N559" s="133" t="s">
        <v>39</v>
      </c>
      <c r="P559" s="134">
        <f>O559*H559</f>
        <v>0</v>
      </c>
      <c r="Q559" s="134">
        <v>0</v>
      </c>
      <c r="R559" s="134">
        <f>Q559*H559</f>
        <v>0</v>
      </c>
      <c r="S559" s="134">
        <v>0</v>
      </c>
      <c r="T559" s="135">
        <f>S559*H559</f>
        <v>0</v>
      </c>
      <c r="AR559" s="136" t="s">
        <v>123</v>
      </c>
      <c r="AT559" s="136" t="s">
        <v>118</v>
      </c>
      <c r="AU559" s="136" t="s">
        <v>78</v>
      </c>
      <c r="AY559" s="14" t="s">
        <v>115</v>
      </c>
      <c r="BE559" s="137">
        <f>IF(N559="základní",J559,0)</f>
        <v>0</v>
      </c>
      <c r="BF559" s="137">
        <f>IF(N559="snížená",J559,0)</f>
        <v>0</v>
      </c>
      <c r="BG559" s="137">
        <f>IF(N559="zákl. přenesená",J559,0)</f>
        <v>0</v>
      </c>
      <c r="BH559" s="137">
        <f>IF(N559="sníž. přenesená",J559,0)</f>
        <v>0</v>
      </c>
      <c r="BI559" s="137">
        <f>IF(N559="nulová",J559,0)</f>
        <v>0</v>
      </c>
      <c r="BJ559" s="14" t="s">
        <v>76</v>
      </c>
      <c r="BK559" s="137">
        <f>ROUND(I559*H559,2)</f>
        <v>0</v>
      </c>
      <c r="BL559" s="14" t="s">
        <v>123</v>
      </c>
      <c r="BM559" s="136" t="s">
        <v>1026</v>
      </c>
    </row>
    <row r="560" spans="2:65" s="1" customFormat="1" ht="39" x14ac:dyDescent="0.2">
      <c r="B560" s="29"/>
      <c r="D560" s="138" t="s">
        <v>124</v>
      </c>
      <c r="F560" s="139" t="s">
        <v>1016</v>
      </c>
      <c r="I560" s="140"/>
      <c r="L560" s="29"/>
      <c r="M560" s="141"/>
      <c r="T560" s="50"/>
      <c r="AT560" s="14" t="s">
        <v>124</v>
      </c>
      <c r="AU560" s="14" t="s">
        <v>78</v>
      </c>
    </row>
    <row r="561" spans="2:65" s="1" customFormat="1" ht="49.15" customHeight="1" x14ac:dyDescent="0.2">
      <c r="B561" s="124"/>
      <c r="C561" s="125" t="s">
        <v>1027</v>
      </c>
      <c r="D561" s="125" t="s">
        <v>118</v>
      </c>
      <c r="E561" s="126" t="s">
        <v>1028</v>
      </c>
      <c r="F561" s="127" t="s">
        <v>1029</v>
      </c>
      <c r="G561" s="128" t="s">
        <v>994</v>
      </c>
      <c r="H561" s="129">
        <v>6</v>
      </c>
      <c r="I561" s="130"/>
      <c r="J561" s="131">
        <f>ROUND(I561*H561,2)</f>
        <v>0</v>
      </c>
      <c r="K561" s="127" t="s">
        <v>122</v>
      </c>
      <c r="L561" s="29"/>
      <c r="M561" s="132" t="s">
        <v>3</v>
      </c>
      <c r="N561" s="133" t="s">
        <v>39</v>
      </c>
      <c r="P561" s="134">
        <f>O561*H561</f>
        <v>0</v>
      </c>
      <c r="Q561" s="134">
        <v>0</v>
      </c>
      <c r="R561" s="134">
        <f>Q561*H561</f>
        <v>0</v>
      </c>
      <c r="S561" s="134">
        <v>0</v>
      </c>
      <c r="T561" s="135">
        <f>S561*H561</f>
        <v>0</v>
      </c>
      <c r="AR561" s="136" t="s">
        <v>123</v>
      </c>
      <c r="AT561" s="136" t="s">
        <v>118</v>
      </c>
      <c r="AU561" s="136" t="s">
        <v>78</v>
      </c>
      <c r="AY561" s="14" t="s">
        <v>115</v>
      </c>
      <c r="BE561" s="137">
        <f>IF(N561="základní",J561,0)</f>
        <v>0</v>
      </c>
      <c r="BF561" s="137">
        <f>IF(N561="snížená",J561,0)</f>
        <v>0</v>
      </c>
      <c r="BG561" s="137">
        <f>IF(N561="zákl. přenesená",J561,0)</f>
        <v>0</v>
      </c>
      <c r="BH561" s="137">
        <f>IF(N561="sníž. přenesená",J561,0)</f>
        <v>0</v>
      </c>
      <c r="BI561" s="137">
        <f>IF(N561="nulová",J561,0)</f>
        <v>0</v>
      </c>
      <c r="BJ561" s="14" t="s">
        <v>76</v>
      </c>
      <c r="BK561" s="137">
        <f>ROUND(I561*H561,2)</f>
        <v>0</v>
      </c>
      <c r="BL561" s="14" t="s">
        <v>123</v>
      </c>
      <c r="BM561" s="136" t="s">
        <v>1030</v>
      </c>
    </row>
    <row r="562" spans="2:65" s="1" customFormat="1" ht="39" x14ac:dyDescent="0.2">
      <c r="B562" s="29"/>
      <c r="D562" s="138" t="s">
        <v>124</v>
      </c>
      <c r="F562" s="139" t="s">
        <v>1031</v>
      </c>
      <c r="I562" s="140"/>
      <c r="L562" s="29"/>
      <c r="M562" s="141"/>
      <c r="T562" s="50"/>
      <c r="AT562" s="14" t="s">
        <v>124</v>
      </c>
      <c r="AU562" s="14" t="s">
        <v>78</v>
      </c>
    </row>
    <row r="563" spans="2:65" s="1" customFormat="1" ht="49.15" customHeight="1" x14ac:dyDescent="0.2">
      <c r="B563" s="124"/>
      <c r="C563" s="125" t="s">
        <v>575</v>
      </c>
      <c r="D563" s="125" t="s">
        <v>118</v>
      </c>
      <c r="E563" s="126" t="s">
        <v>1032</v>
      </c>
      <c r="F563" s="127" t="s">
        <v>1033</v>
      </c>
      <c r="G563" s="128" t="s">
        <v>994</v>
      </c>
      <c r="H563" s="129">
        <v>6</v>
      </c>
      <c r="I563" s="130"/>
      <c r="J563" s="131">
        <f>ROUND(I563*H563,2)</f>
        <v>0</v>
      </c>
      <c r="K563" s="127" t="s">
        <v>122</v>
      </c>
      <c r="L563" s="29"/>
      <c r="M563" s="132" t="s">
        <v>3</v>
      </c>
      <c r="N563" s="133" t="s">
        <v>39</v>
      </c>
      <c r="P563" s="134">
        <f>O563*H563</f>
        <v>0</v>
      </c>
      <c r="Q563" s="134">
        <v>0</v>
      </c>
      <c r="R563" s="134">
        <f>Q563*H563</f>
        <v>0</v>
      </c>
      <c r="S563" s="134">
        <v>0</v>
      </c>
      <c r="T563" s="135">
        <f>S563*H563</f>
        <v>0</v>
      </c>
      <c r="AR563" s="136" t="s">
        <v>123</v>
      </c>
      <c r="AT563" s="136" t="s">
        <v>118</v>
      </c>
      <c r="AU563" s="136" t="s">
        <v>78</v>
      </c>
      <c r="AY563" s="14" t="s">
        <v>115</v>
      </c>
      <c r="BE563" s="137">
        <f>IF(N563="základní",J563,0)</f>
        <v>0</v>
      </c>
      <c r="BF563" s="137">
        <f>IF(N563="snížená",J563,0)</f>
        <v>0</v>
      </c>
      <c r="BG563" s="137">
        <f>IF(N563="zákl. přenesená",J563,0)</f>
        <v>0</v>
      </c>
      <c r="BH563" s="137">
        <f>IF(N563="sníž. přenesená",J563,0)</f>
        <v>0</v>
      </c>
      <c r="BI563" s="137">
        <f>IF(N563="nulová",J563,0)</f>
        <v>0</v>
      </c>
      <c r="BJ563" s="14" t="s">
        <v>76</v>
      </c>
      <c r="BK563" s="137">
        <f>ROUND(I563*H563,2)</f>
        <v>0</v>
      </c>
      <c r="BL563" s="14" t="s">
        <v>123</v>
      </c>
      <c r="BM563" s="136" t="s">
        <v>1034</v>
      </c>
    </row>
    <row r="564" spans="2:65" s="1" customFormat="1" ht="39" x14ac:dyDescent="0.2">
      <c r="B564" s="29"/>
      <c r="D564" s="138" t="s">
        <v>124</v>
      </c>
      <c r="F564" s="139" t="s">
        <v>1031</v>
      </c>
      <c r="I564" s="140"/>
      <c r="L564" s="29"/>
      <c r="M564" s="141"/>
      <c r="T564" s="50"/>
      <c r="AT564" s="14" t="s">
        <v>124</v>
      </c>
      <c r="AU564" s="14" t="s">
        <v>78</v>
      </c>
    </row>
    <row r="565" spans="2:65" s="1" customFormat="1" ht="55.5" customHeight="1" x14ac:dyDescent="0.2">
      <c r="B565" s="124"/>
      <c r="C565" s="125" t="s">
        <v>1035</v>
      </c>
      <c r="D565" s="125" t="s">
        <v>118</v>
      </c>
      <c r="E565" s="126" t="s">
        <v>1036</v>
      </c>
      <c r="F565" s="127" t="s">
        <v>1037</v>
      </c>
      <c r="G565" s="128" t="s">
        <v>994</v>
      </c>
      <c r="H565" s="129">
        <v>6</v>
      </c>
      <c r="I565" s="130"/>
      <c r="J565" s="131">
        <f>ROUND(I565*H565,2)</f>
        <v>0</v>
      </c>
      <c r="K565" s="127" t="s">
        <v>122</v>
      </c>
      <c r="L565" s="29"/>
      <c r="M565" s="132" t="s">
        <v>3</v>
      </c>
      <c r="N565" s="133" t="s">
        <v>39</v>
      </c>
      <c r="P565" s="134">
        <f>O565*H565</f>
        <v>0</v>
      </c>
      <c r="Q565" s="134">
        <v>0</v>
      </c>
      <c r="R565" s="134">
        <f>Q565*H565</f>
        <v>0</v>
      </c>
      <c r="S565" s="134">
        <v>0</v>
      </c>
      <c r="T565" s="135">
        <f>S565*H565</f>
        <v>0</v>
      </c>
      <c r="AR565" s="136" t="s">
        <v>123</v>
      </c>
      <c r="AT565" s="136" t="s">
        <v>118</v>
      </c>
      <c r="AU565" s="136" t="s">
        <v>78</v>
      </c>
      <c r="AY565" s="14" t="s">
        <v>115</v>
      </c>
      <c r="BE565" s="137">
        <f>IF(N565="základní",J565,0)</f>
        <v>0</v>
      </c>
      <c r="BF565" s="137">
        <f>IF(N565="snížená",J565,0)</f>
        <v>0</v>
      </c>
      <c r="BG565" s="137">
        <f>IF(N565="zákl. přenesená",J565,0)</f>
        <v>0</v>
      </c>
      <c r="BH565" s="137">
        <f>IF(N565="sníž. přenesená",J565,0)</f>
        <v>0</v>
      </c>
      <c r="BI565" s="137">
        <f>IF(N565="nulová",J565,0)</f>
        <v>0</v>
      </c>
      <c r="BJ565" s="14" t="s">
        <v>76</v>
      </c>
      <c r="BK565" s="137">
        <f>ROUND(I565*H565,2)</f>
        <v>0</v>
      </c>
      <c r="BL565" s="14" t="s">
        <v>123</v>
      </c>
      <c r="BM565" s="136" t="s">
        <v>1038</v>
      </c>
    </row>
    <row r="566" spans="2:65" s="1" customFormat="1" ht="48.75" x14ac:dyDescent="0.2">
      <c r="B566" s="29"/>
      <c r="D566" s="138" t="s">
        <v>124</v>
      </c>
      <c r="F566" s="139" t="s">
        <v>1039</v>
      </c>
      <c r="I566" s="140"/>
      <c r="L566" s="29"/>
      <c r="M566" s="141"/>
      <c r="T566" s="50"/>
      <c r="AT566" s="14" t="s">
        <v>124</v>
      </c>
      <c r="AU566" s="14" t="s">
        <v>78</v>
      </c>
    </row>
    <row r="567" spans="2:65" s="1" customFormat="1" ht="55.5" customHeight="1" x14ac:dyDescent="0.2">
      <c r="B567" s="124"/>
      <c r="C567" s="125" t="s">
        <v>578</v>
      </c>
      <c r="D567" s="125" t="s">
        <v>118</v>
      </c>
      <c r="E567" s="126" t="s">
        <v>1040</v>
      </c>
      <c r="F567" s="127" t="s">
        <v>1041</v>
      </c>
      <c r="G567" s="128" t="s">
        <v>994</v>
      </c>
      <c r="H567" s="129">
        <v>6</v>
      </c>
      <c r="I567" s="130"/>
      <c r="J567" s="131">
        <f>ROUND(I567*H567,2)</f>
        <v>0</v>
      </c>
      <c r="K567" s="127" t="s">
        <v>122</v>
      </c>
      <c r="L567" s="29"/>
      <c r="M567" s="132" t="s">
        <v>3</v>
      </c>
      <c r="N567" s="133" t="s">
        <v>39</v>
      </c>
      <c r="P567" s="134">
        <f>O567*H567</f>
        <v>0</v>
      </c>
      <c r="Q567" s="134">
        <v>0</v>
      </c>
      <c r="R567" s="134">
        <f>Q567*H567</f>
        <v>0</v>
      </c>
      <c r="S567" s="134">
        <v>0</v>
      </c>
      <c r="T567" s="135">
        <f>S567*H567</f>
        <v>0</v>
      </c>
      <c r="AR567" s="136" t="s">
        <v>123</v>
      </c>
      <c r="AT567" s="136" t="s">
        <v>118</v>
      </c>
      <c r="AU567" s="136" t="s">
        <v>78</v>
      </c>
      <c r="AY567" s="14" t="s">
        <v>115</v>
      </c>
      <c r="BE567" s="137">
        <f>IF(N567="základní",J567,0)</f>
        <v>0</v>
      </c>
      <c r="BF567" s="137">
        <f>IF(N567="snížená",J567,0)</f>
        <v>0</v>
      </c>
      <c r="BG567" s="137">
        <f>IF(N567="zákl. přenesená",J567,0)</f>
        <v>0</v>
      </c>
      <c r="BH567" s="137">
        <f>IF(N567="sníž. přenesená",J567,0)</f>
        <v>0</v>
      </c>
      <c r="BI567" s="137">
        <f>IF(N567="nulová",J567,0)</f>
        <v>0</v>
      </c>
      <c r="BJ567" s="14" t="s">
        <v>76</v>
      </c>
      <c r="BK567" s="137">
        <f>ROUND(I567*H567,2)</f>
        <v>0</v>
      </c>
      <c r="BL567" s="14" t="s">
        <v>123</v>
      </c>
      <c r="BM567" s="136" t="s">
        <v>1042</v>
      </c>
    </row>
    <row r="568" spans="2:65" s="1" customFormat="1" ht="48.75" x14ac:dyDescent="0.2">
      <c r="B568" s="29"/>
      <c r="D568" s="138" t="s">
        <v>124</v>
      </c>
      <c r="F568" s="139" t="s">
        <v>1039</v>
      </c>
      <c r="I568" s="140"/>
      <c r="L568" s="29"/>
      <c r="M568" s="141"/>
      <c r="T568" s="50"/>
      <c r="AT568" s="14" t="s">
        <v>124</v>
      </c>
      <c r="AU568" s="14" t="s">
        <v>78</v>
      </c>
    </row>
    <row r="569" spans="2:65" s="1" customFormat="1" ht="49.15" customHeight="1" x14ac:dyDescent="0.2">
      <c r="B569" s="124"/>
      <c r="C569" s="125" t="s">
        <v>1043</v>
      </c>
      <c r="D569" s="125" t="s">
        <v>118</v>
      </c>
      <c r="E569" s="126" t="s">
        <v>1044</v>
      </c>
      <c r="F569" s="127" t="s">
        <v>1045</v>
      </c>
      <c r="G569" s="128" t="s">
        <v>408</v>
      </c>
      <c r="H569" s="129">
        <v>2</v>
      </c>
      <c r="I569" s="130"/>
      <c r="J569" s="131">
        <f>ROUND(I569*H569,2)</f>
        <v>0</v>
      </c>
      <c r="K569" s="127" t="s">
        <v>122</v>
      </c>
      <c r="L569" s="29"/>
      <c r="M569" s="132" t="s">
        <v>3</v>
      </c>
      <c r="N569" s="133" t="s">
        <v>39</v>
      </c>
      <c r="P569" s="134">
        <f>O569*H569</f>
        <v>0</v>
      </c>
      <c r="Q569" s="134">
        <v>0</v>
      </c>
      <c r="R569" s="134">
        <f>Q569*H569</f>
        <v>0</v>
      </c>
      <c r="S569" s="134">
        <v>0</v>
      </c>
      <c r="T569" s="135">
        <f>S569*H569</f>
        <v>0</v>
      </c>
      <c r="AR569" s="136" t="s">
        <v>123</v>
      </c>
      <c r="AT569" s="136" t="s">
        <v>118</v>
      </c>
      <c r="AU569" s="136" t="s">
        <v>78</v>
      </c>
      <c r="AY569" s="14" t="s">
        <v>115</v>
      </c>
      <c r="BE569" s="137">
        <f>IF(N569="základní",J569,0)</f>
        <v>0</v>
      </c>
      <c r="BF569" s="137">
        <f>IF(N569="snížená",J569,0)</f>
        <v>0</v>
      </c>
      <c r="BG569" s="137">
        <f>IF(N569="zákl. přenesená",J569,0)</f>
        <v>0</v>
      </c>
      <c r="BH569" s="137">
        <f>IF(N569="sníž. přenesená",J569,0)</f>
        <v>0</v>
      </c>
      <c r="BI569" s="137">
        <f>IF(N569="nulová",J569,0)</f>
        <v>0</v>
      </c>
      <c r="BJ569" s="14" t="s">
        <v>76</v>
      </c>
      <c r="BK569" s="137">
        <f>ROUND(I569*H569,2)</f>
        <v>0</v>
      </c>
      <c r="BL569" s="14" t="s">
        <v>123</v>
      </c>
      <c r="BM569" s="136" t="s">
        <v>1046</v>
      </c>
    </row>
    <row r="570" spans="2:65" s="1" customFormat="1" ht="39" x14ac:dyDescent="0.2">
      <c r="B570" s="29"/>
      <c r="D570" s="138" t="s">
        <v>124</v>
      </c>
      <c r="F570" s="139" t="s">
        <v>1047</v>
      </c>
      <c r="I570" s="140"/>
      <c r="L570" s="29"/>
      <c r="M570" s="141"/>
      <c r="T570" s="50"/>
      <c r="AT570" s="14" t="s">
        <v>124</v>
      </c>
      <c r="AU570" s="14" t="s">
        <v>78</v>
      </c>
    </row>
    <row r="571" spans="2:65" s="1" customFormat="1" ht="49.15" customHeight="1" x14ac:dyDescent="0.2">
      <c r="B571" s="124"/>
      <c r="C571" s="125" t="s">
        <v>582</v>
      </c>
      <c r="D571" s="125" t="s">
        <v>118</v>
      </c>
      <c r="E571" s="126" t="s">
        <v>1048</v>
      </c>
      <c r="F571" s="127" t="s">
        <v>1049</v>
      </c>
      <c r="G571" s="128" t="s">
        <v>408</v>
      </c>
      <c r="H571" s="129">
        <v>2</v>
      </c>
      <c r="I571" s="130"/>
      <c r="J571" s="131">
        <f>ROUND(I571*H571,2)</f>
        <v>0</v>
      </c>
      <c r="K571" s="127" t="s">
        <v>122</v>
      </c>
      <c r="L571" s="29"/>
      <c r="M571" s="132" t="s">
        <v>3</v>
      </c>
      <c r="N571" s="133" t="s">
        <v>39</v>
      </c>
      <c r="P571" s="134">
        <f>O571*H571</f>
        <v>0</v>
      </c>
      <c r="Q571" s="134">
        <v>0</v>
      </c>
      <c r="R571" s="134">
        <f>Q571*H571</f>
        <v>0</v>
      </c>
      <c r="S571" s="134">
        <v>0</v>
      </c>
      <c r="T571" s="135">
        <f>S571*H571</f>
        <v>0</v>
      </c>
      <c r="AR571" s="136" t="s">
        <v>123</v>
      </c>
      <c r="AT571" s="136" t="s">
        <v>118</v>
      </c>
      <c r="AU571" s="136" t="s">
        <v>78</v>
      </c>
      <c r="AY571" s="14" t="s">
        <v>115</v>
      </c>
      <c r="BE571" s="137">
        <f>IF(N571="základní",J571,0)</f>
        <v>0</v>
      </c>
      <c r="BF571" s="137">
        <f>IF(N571="snížená",J571,0)</f>
        <v>0</v>
      </c>
      <c r="BG571" s="137">
        <f>IF(N571="zákl. přenesená",J571,0)</f>
        <v>0</v>
      </c>
      <c r="BH571" s="137">
        <f>IF(N571="sníž. přenesená",J571,0)</f>
        <v>0</v>
      </c>
      <c r="BI571" s="137">
        <f>IF(N571="nulová",J571,0)</f>
        <v>0</v>
      </c>
      <c r="BJ571" s="14" t="s">
        <v>76</v>
      </c>
      <c r="BK571" s="137">
        <f>ROUND(I571*H571,2)</f>
        <v>0</v>
      </c>
      <c r="BL571" s="14" t="s">
        <v>123</v>
      </c>
      <c r="BM571" s="136" t="s">
        <v>1050</v>
      </c>
    </row>
    <row r="572" spans="2:65" s="1" customFormat="1" ht="39" x14ac:dyDescent="0.2">
      <c r="B572" s="29"/>
      <c r="D572" s="138" t="s">
        <v>124</v>
      </c>
      <c r="F572" s="139" t="s">
        <v>1047</v>
      </c>
      <c r="I572" s="140"/>
      <c r="L572" s="29"/>
      <c r="M572" s="141"/>
      <c r="T572" s="50"/>
      <c r="AT572" s="14" t="s">
        <v>124</v>
      </c>
      <c r="AU572" s="14" t="s">
        <v>78</v>
      </c>
    </row>
    <row r="573" spans="2:65" s="1" customFormat="1" ht="37.9" customHeight="1" x14ac:dyDescent="0.2">
      <c r="B573" s="124"/>
      <c r="C573" s="125" t="s">
        <v>1051</v>
      </c>
      <c r="D573" s="125" t="s">
        <v>118</v>
      </c>
      <c r="E573" s="126" t="s">
        <v>1052</v>
      </c>
      <c r="F573" s="127" t="s">
        <v>1053</v>
      </c>
      <c r="G573" s="128" t="s">
        <v>593</v>
      </c>
      <c r="H573" s="129">
        <v>2000</v>
      </c>
      <c r="I573" s="130"/>
      <c r="J573" s="131">
        <f>ROUND(I573*H573,2)</f>
        <v>0</v>
      </c>
      <c r="K573" s="127" t="s">
        <v>122</v>
      </c>
      <c r="L573" s="29"/>
      <c r="M573" s="132" t="s">
        <v>3</v>
      </c>
      <c r="N573" s="133" t="s">
        <v>39</v>
      </c>
      <c r="P573" s="134">
        <f>O573*H573</f>
        <v>0</v>
      </c>
      <c r="Q573" s="134">
        <v>0</v>
      </c>
      <c r="R573" s="134">
        <f>Q573*H573</f>
        <v>0</v>
      </c>
      <c r="S573" s="134">
        <v>0</v>
      </c>
      <c r="T573" s="135">
        <f>S573*H573</f>
        <v>0</v>
      </c>
      <c r="AR573" s="136" t="s">
        <v>123</v>
      </c>
      <c r="AT573" s="136" t="s">
        <v>118</v>
      </c>
      <c r="AU573" s="136" t="s">
        <v>78</v>
      </c>
      <c r="AY573" s="14" t="s">
        <v>115</v>
      </c>
      <c r="BE573" s="137">
        <f>IF(N573="základní",J573,0)</f>
        <v>0</v>
      </c>
      <c r="BF573" s="137">
        <f>IF(N573="snížená",J573,0)</f>
        <v>0</v>
      </c>
      <c r="BG573" s="137">
        <f>IF(N573="zákl. přenesená",J573,0)</f>
        <v>0</v>
      </c>
      <c r="BH573" s="137">
        <f>IF(N573="sníž. přenesená",J573,0)</f>
        <v>0</v>
      </c>
      <c r="BI573" s="137">
        <f>IF(N573="nulová",J573,0)</f>
        <v>0</v>
      </c>
      <c r="BJ573" s="14" t="s">
        <v>76</v>
      </c>
      <c r="BK573" s="137">
        <f>ROUND(I573*H573,2)</f>
        <v>0</v>
      </c>
      <c r="BL573" s="14" t="s">
        <v>123</v>
      </c>
      <c r="BM573" s="136" t="s">
        <v>1054</v>
      </c>
    </row>
    <row r="574" spans="2:65" s="1" customFormat="1" ht="39" x14ac:dyDescent="0.2">
      <c r="B574" s="29"/>
      <c r="D574" s="138" t="s">
        <v>124</v>
      </c>
      <c r="F574" s="139" t="s">
        <v>1055</v>
      </c>
      <c r="I574" s="140"/>
      <c r="L574" s="29"/>
      <c r="M574" s="141"/>
      <c r="T574" s="50"/>
      <c r="AT574" s="14" t="s">
        <v>124</v>
      </c>
      <c r="AU574" s="14" t="s">
        <v>78</v>
      </c>
    </row>
    <row r="575" spans="2:65" s="1" customFormat="1" ht="44.25" customHeight="1" x14ac:dyDescent="0.2">
      <c r="B575" s="124"/>
      <c r="C575" s="125" t="s">
        <v>585</v>
      </c>
      <c r="D575" s="125" t="s">
        <v>118</v>
      </c>
      <c r="E575" s="126" t="s">
        <v>1056</v>
      </c>
      <c r="F575" s="127" t="s">
        <v>1057</v>
      </c>
      <c r="G575" s="128" t="s">
        <v>593</v>
      </c>
      <c r="H575" s="129">
        <v>5000</v>
      </c>
      <c r="I575" s="130"/>
      <c r="J575" s="131">
        <f>ROUND(I575*H575,2)</f>
        <v>0</v>
      </c>
      <c r="K575" s="127" t="s">
        <v>122</v>
      </c>
      <c r="L575" s="29"/>
      <c r="M575" s="132" t="s">
        <v>3</v>
      </c>
      <c r="N575" s="133" t="s">
        <v>39</v>
      </c>
      <c r="P575" s="134">
        <f>O575*H575</f>
        <v>0</v>
      </c>
      <c r="Q575" s="134">
        <v>0</v>
      </c>
      <c r="R575" s="134">
        <f>Q575*H575</f>
        <v>0</v>
      </c>
      <c r="S575" s="134">
        <v>0</v>
      </c>
      <c r="T575" s="135">
        <f>S575*H575</f>
        <v>0</v>
      </c>
      <c r="AR575" s="136" t="s">
        <v>123</v>
      </c>
      <c r="AT575" s="136" t="s">
        <v>118</v>
      </c>
      <c r="AU575" s="136" t="s">
        <v>78</v>
      </c>
      <c r="AY575" s="14" t="s">
        <v>115</v>
      </c>
      <c r="BE575" s="137">
        <f>IF(N575="základní",J575,0)</f>
        <v>0</v>
      </c>
      <c r="BF575" s="137">
        <f>IF(N575="snížená",J575,0)</f>
        <v>0</v>
      </c>
      <c r="BG575" s="137">
        <f>IF(N575="zákl. přenesená",J575,0)</f>
        <v>0</v>
      </c>
      <c r="BH575" s="137">
        <f>IF(N575="sníž. přenesená",J575,0)</f>
        <v>0</v>
      </c>
      <c r="BI575" s="137">
        <f>IF(N575="nulová",J575,0)</f>
        <v>0</v>
      </c>
      <c r="BJ575" s="14" t="s">
        <v>76</v>
      </c>
      <c r="BK575" s="137">
        <f>ROUND(I575*H575,2)</f>
        <v>0</v>
      </c>
      <c r="BL575" s="14" t="s">
        <v>123</v>
      </c>
      <c r="BM575" s="136" t="s">
        <v>1058</v>
      </c>
    </row>
    <row r="576" spans="2:65" s="1" customFormat="1" ht="39" x14ac:dyDescent="0.2">
      <c r="B576" s="29"/>
      <c r="D576" s="138" t="s">
        <v>124</v>
      </c>
      <c r="F576" s="139" t="s">
        <v>1055</v>
      </c>
      <c r="I576" s="140"/>
      <c r="L576" s="29"/>
      <c r="M576" s="141"/>
      <c r="T576" s="50"/>
      <c r="AT576" s="14" t="s">
        <v>124</v>
      </c>
      <c r="AU576" s="14" t="s">
        <v>78</v>
      </c>
    </row>
    <row r="577" spans="2:65" s="1" customFormat="1" ht="37.9" customHeight="1" x14ac:dyDescent="0.2">
      <c r="B577" s="124"/>
      <c r="C577" s="125" t="s">
        <v>1059</v>
      </c>
      <c r="D577" s="125" t="s">
        <v>118</v>
      </c>
      <c r="E577" s="126" t="s">
        <v>1060</v>
      </c>
      <c r="F577" s="127" t="s">
        <v>1061</v>
      </c>
      <c r="G577" s="128" t="s">
        <v>593</v>
      </c>
      <c r="H577" s="129">
        <v>2000</v>
      </c>
      <c r="I577" s="130"/>
      <c r="J577" s="131">
        <f>ROUND(I577*H577,2)</f>
        <v>0</v>
      </c>
      <c r="K577" s="127" t="s">
        <v>122</v>
      </c>
      <c r="L577" s="29"/>
      <c r="M577" s="132" t="s">
        <v>3</v>
      </c>
      <c r="N577" s="133" t="s">
        <v>39</v>
      </c>
      <c r="P577" s="134">
        <f>O577*H577</f>
        <v>0</v>
      </c>
      <c r="Q577" s="134">
        <v>0</v>
      </c>
      <c r="R577" s="134">
        <f>Q577*H577</f>
        <v>0</v>
      </c>
      <c r="S577" s="134">
        <v>0</v>
      </c>
      <c r="T577" s="135">
        <f>S577*H577</f>
        <v>0</v>
      </c>
      <c r="AR577" s="136" t="s">
        <v>123</v>
      </c>
      <c r="AT577" s="136" t="s">
        <v>118</v>
      </c>
      <c r="AU577" s="136" t="s">
        <v>78</v>
      </c>
      <c r="AY577" s="14" t="s">
        <v>115</v>
      </c>
      <c r="BE577" s="137">
        <f>IF(N577="základní",J577,0)</f>
        <v>0</v>
      </c>
      <c r="BF577" s="137">
        <f>IF(N577="snížená",J577,0)</f>
        <v>0</v>
      </c>
      <c r="BG577" s="137">
        <f>IF(N577="zákl. přenesená",J577,0)</f>
        <v>0</v>
      </c>
      <c r="BH577" s="137">
        <f>IF(N577="sníž. přenesená",J577,0)</f>
        <v>0</v>
      </c>
      <c r="BI577" s="137">
        <f>IF(N577="nulová",J577,0)</f>
        <v>0</v>
      </c>
      <c r="BJ577" s="14" t="s">
        <v>76</v>
      </c>
      <c r="BK577" s="137">
        <f>ROUND(I577*H577,2)</f>
        <v>0</v>
      </c>
      <c r="BL577" s="14" t="s">
        <v>123</v>
      </c>
      <c r="BM577" s="136" t="s">
        <v>1062</v>
      </c>
    </row>
    <row r="578" spans="2:65" s="1" customFormat="1" ht="39" x14ac:dyDescent="0.2">
      <c r="B578" s="29"/>
      <c r="D578" s="138" t="s">
        <v>124</v>
      </c>
      <c r="F578" s="139" t="s">
        <v>1055</v>
      </c>
      <c r="I578" s="140"/>
      <c r="L578" s="29"/>
      <c r="M578" s="141"/>
      <c r="T578" s="50"/>
      <c r="AT578" s="14" t="s">
        <v>124</v>
      </c>
      <c r="AU578" s="14" t="s">
        <v>78</v>
      </c>
    </row>
    <row r="579" spans="2:65" s="1" customFormat="1" ht="44.25" customHeight="1" x14ac:dyDescent="0.2">
      <c r="B579" s="124"/>
      <c r="C579" s="125" t="s">
        <v>590</v>
      </c>
      <c r="D579" s="125" t="s">
        <v>118</v>
      </c>
      <c r="E579" s="126" t="s">
        <v>1063</v>
      </c>
      <c r="F579" s="127" t="s">
        <v>1064</v>
      </c>
      <c r="G579" s="128" t="s">
        <v>593</v>
      </c>
      <c r="H579" s="129">
        <v>5000</v>
      </c>
      <c r="I579" s="130"/>
      <c r="J579" s="131">
        <f>ROUND(I579*H579,2)</f>
        <v>0</v>
      </c>
      <c r="K579" s="127" t="s">
        <v>122</v>
      </c>
      <c r="L579" s="29"/>
      <c r="M579" s="132" t="s">
        <v>3</v>
      </c>
      <c r="N579" s="133" t="s">
        <v>39</v>
      </c>
      <c r="P579" s="134">
        <f>O579*H579</f>
        <v>0</v>
      </c>
      <c r="Q579" s="134">
        <v>0</v>
      </c>
      <c r="R579" s="134">
        <f>Q579*H579</f>
        <v>0</v>
      </c>
      <c r="S579" s="134">
        <v>0</v>
      </c>
      <c r="T579" s="135">
        <f>S579*H579</f>
        <v>0</v>
      </c>
      <c r="AR579" s="136" t="s">
        <v>123</v>
      </c>
      <c r="AT579" s="136" t="s">
        <v>118</v>
      </c>
      <c r="AU579" s="136" t="s">
        <v>78</v>
      </c>
      <c r="AY579" s="14" t="s">
        <v>115</v>
      </c>
      <c r="BE579" s="137">
        <f>IF(N579="základní",J579,0)</f>
        <v>0</v>
      </c>
      <c r="BF579" s="137">
        <f>IF(N579="snížená",J579,0)</f>
        <v>0</v>
      </c>
      <c r="BG579" s="137">
        <f>IF(N579="zákl. přenesená",J579,0)</f>
        <v>0</v>
      </c>
      <c r="BH579" s="137">
        <f>IF(N579="sníž. přenesená",J579,0)</f>
        <v>0</v>
      </c>
      <c r="BI579" s="137">
        <f>IF(N579="nulová",J579,0)</f>
        <v>0</v>
      </c>
      <c r="BJ579" s="14" t="s">
        <v>76</v>
      </c>
      <c r="BK579" s="137">
        <f>ROUND(I579*H579,2)</f>
        <v>0</v>
      </c>
      <c r="BL579" s="14" t="s">
        <v>123</v>
      </c>
      <c r="BM579" s="136" t="s">
        <v>1065</v>
      </c>
    </row>
    <row r="580" spans="2:65" s="1" customFormat="1" ht="39" x14ac:dyDescent="0.2">
      <c r="B580" s="29"/>
      <c r="D580" s="138" t="s">
        <v>124</v>
      </c>
      <c r="F580" s="139" t="s">
        <v>1055</v>
      </c>
      <c r="I580" s="140"/>
      <c r="L580" s="29"/>
      <c r="M580" s="141"/>
      <c r="T580" s="50"/>
      <c r="AT580" s="14" t="s">
        <v>124</v>
      </c>
      <c r="AU580" s="14" t="s">
        <v>78</v>
      </c>
    </row>
    <row r="581" spans="2:65" s="1" customFormat="1" ht="49.15" customHeight="1" x14ac:dyDescent="0.2">
      <c r="B581" s="124"/>
      <c r="C581" s="125" t="s">
        <v>1066</v>
      </c>
      <c r="D581" s="125" t="s">
        <v>118</v>
      </c>
      <c r="E581" s="126" t="s">
        <v>1067</v>
      </c>
      <c r="F581" s="127" t="s">
        <v>1068</v>
      </c>
      <c r="G581" s="128" t="s">
        <v>593</v>
      </c>
      <c r="H581" s="129">
        <v>200</v>
      </c>
      <c r="I581" s="130"/>
      <c r="J581" s="131">
        <f>ROUND(I581*H581,2)</f>
        <v>0</v>
      </c>
      <c r="K581" s="127" t="s">
        <v>122</v>
      </c>
      <c r="L581" s="29"/>
      <c r="M581" s="132" t="s">
        <v>3</v>
      </c>
      <c r="N581" s="133" t="s">
        <v>39</v>
      </c>
      <c r="P581" s="134">
        <f>O581*H581</f>
        <v>0</v>
      </c>
      <c r="Q581" s="134">
        <v>0</v>
      </c>
      <c r="R581" s="134">
        <f>Q581*H581</f>
        <v>0</v>
      </c>
      <c r="S581" s="134">
        <v>0</v>
      </c>
      <c r="T581" s="135">
        <f>S581*H581</f>
        <v>0</v>
      </c>
      <c r="AR581" s="136" t="s">
        <v>123</v>
      </c>
      <c r="AT581" s="136" t="s">
        <v>118</v>
      </c>
      <c r="AU581" s="136" t="s">
        <v>78</v>
      </c>
      <c r="AY581" s="14" t="s">
        <v>115</v>
      </c>
      <c r="BE581" s="137">
        <f>IF(N581="základní",J581,0)</f>
        <v>0</v>
      </c>
      <c r="BF581" s="137">
        <f>IF(N581="snížená",J581,0)</f>
        <v>0</v>
      </c>
      <c r="BG581" s="137">
        <f>IF(N581="zákl. přenesená",J581,0)</f>
        <v>0</v>
      </c>
      <c r="BH581" s="137">
        <f>IF(N581="sníž. přenesená",J581,0)</f>
        <v>0</v>
      </c>
      <c r="BI581" s="137">
        <f>IF(N581="nulová",J581,0)</f>
        <v>0</v>
      </c>
      <c r="BJ581" s="14" t="s">
        <v>76</v>
      </c>
      <c r="BK581" s="137">
        <f>ROUND(I581*H581,2)</f>
        <v>0</v>
      </c>
      <c r="BL581" s="14" t="s">
        <v>123</v>
      </c>
      <c r="BM581" s="136" t="s">
        <v>1069</v>
      </c>
    </row>
    <row r="582" spans="2:65" s="1" customFormat="1" ht="39" x14ac:dyDescent="0.2">
      <c r="B582" s="29"/>
      <c r="D582" s="138" t="s">
        <v>124</v>
      </c>
      <c r="F582" s="139" t="s">
        <v>1055</v>
      </c>
      <c r="I582" s="140"/>
      <c r="L582" s="29"/>
      <c r="M582" s="141"/>
      <c r="T582" s="50"/>
      <c r="AT582" s="14" t="s">
        <v>124</v>
      </c>
      <c r="AU582" s="14" t="s">
        <v>78</v>
      </c>
    </row>
    <row r="583" spans="2:65" s="1" customFormat="1" ht="37.9" customHeight="1" x14ac:dyDescent="0.2">
      <c r="B583" s="124"/>
      <c r="C583" s="125" t="s">
        <v>594</v>
      </c>
      <c r="D583" s="125" t="s">
        <v>118</v>
      </c>
      <c r="E583" s="126" t="s">
        <v>1070</v>
      </c>
      <c r="F583" s="127" t="s">
        <v>1071</v>
      </c>
      <c r="G583" s="128" t="s">
        <v>408</v>
      </c>
      <c r="H583" s="129">
        <v>5000</v>
      </c>
      <c r="I583" s="130"/>
      <c r="J583" s="131">
        <f>ROUND(I583*H583,2)</f>
        <v>0</v>
      </c>
      <c r="K583" s="127" t="s">
        <v>122</v>
      </c>
      <c r="L583" s="29"/>
      <c r="M583" s="132" t="s">
        <v>3</v>
      </c>
      <c r="N583" s="133" t="s">
        <v>39</v>
      </c>
      <c r="P583" s="134">
        <f>O583*H583</f>
        <v>0</v>
      </c>
      <c r="Q583" s="134">
        <v>0</v>
      </c>
      <c r="R583" s="134">
        <f>Q583*H583</f>
        <v>0</v>
      </c>
      <c r="S583" s="134">
        <v>0</v>
      </c>
      <c r="T583" s="135">
        <f>S583*H583</f>
        <v>0</v>
      </c>
      <c r="AR583" s="136" t="s">
        <v>123</v>
      </c>
      <c r="AT583" s="136" t="s">
        <v>118</v>
      </c>
      <c r="AU583" s="136" t="s">
        <v>78</v>
      </c>
      <c r="AY583" s="14" t="s">
        <v>115</v>
      </c>
      <c r="BE583" s="137">
        <f>IF(N583="základní",J583,0)</f>
        <v>0</v>
      </c>
      <c r="BF583" s="137">
        <f>IF(N583="snížená",J583,0)</f>
        <v>0</v>
      </c>
      <c r="BG583" s="137">
        <f>IF(N583="zákl. přenesená",J583,0)</f>
        <v>0</v>
      </c>
      <c r="BH583" s="137">
        <f>IF(N583="sníž. přenesená",J583,0)</f>
        <v>0</v>
      </c>
      <c r="BI583" s="137">
        <f>IF(N583="nulová",J583,0)</f>
        <v>0</v>
      </c>
      <c r="BJ583" s="14" t="s">
        <v>76</v>
      </c>
      <c r="BK583" s="137">
        <f>ROUND(I583*H583,2)</f>
        <v>0</v>
      </c>
      <c r="BL583" s="14" t="s">
        <v>123</v>
      </c>
      <c r="BM583" s="136" t="s">
        <v>1072</v>
      </c>
    </row>
    <row r="584" spans="2:65" s="1" customFormat="1" ht="29.25" x14ac:dyDescent="0.2">
      <c r="B584" s="29"/>
      <c r="D584" s="138" t="s">
        <v>124</v>
      </c>
      <c r="F584" s="139" t="s">
        <v>1073</v>
      </c>
      <c r="I584" s="140"/>
      <c r="L584" s="29"/>
      <c r="M584" s="141"/>
      <c r="T584" s="50"/>
      <c r="AT584" s="14" t="s">
        <v>124</v>
      </c>
      <c r="AU584" s="14" t="s">
        <v>78</v>
      </c>
    </row>
    <row r="585" spans="2:65" s="1" customFormat="1" ht="37.9" customHeight="1" x14ac:dyDescent="0.2">
      <c r="B585" s="124"/>
      <c r="C585" s="125" t="s">
        <v>1074</v>
      </c>
      <c r="D585" s="125" t="s">
        <v>118</v>
      </c>
      <c r="E585" s="126" t="s">
        <v>1075</v>
      </c>
      <c r="F585" s="127" t="s">
        <v>1076</v>
      </c>
      <c r="G585" s="128" t="s">
        <v>408</v>
      </c>
      <c r="H585" s="129">
        <v>20</v>
      </c>
      <c r="I585" s="130"/>
      <c r="J585" s="131">
        <f>ROUND(I585*H585,2)</f>
        <v>0</v>
      </c>
      <c r="K585" s="127" t="s">
        <v>122</v>
      </c>
      <c r="L585" s="29"/>
      <c r="M585" s="132" t="s">
        <v>3</v>
      </c>
      <c r="N585" s="133" t="s">
        <v>39</v>
      </c>
      <c r="P585" s="134">
        <f>O585*H585</f>
        <v>0</v>
      </c>
      <c r="Q585" s="134">
        <v>0</v>
      </c>
      <c r="R585" s="134">
        <f>Q585*H585</f>
        <v>0</v>
      </c>
      <c r="S585" s="134">
        <v>0</v>
      </c>
      <c r="T585" s="135">
        <f>S585*H585</f>
        <v>0</v>
      </c>
      <c r="AR585" s="136" t="s">
        <v>123</v>
      </c>
      <c r="AT585" s="136" t="s">
        <v>118</v>
      </c>
      <c r="AU585" s="136" t="s">
        <v>78</v>
      </c>
      <c r="AY585" s="14" t="s">
        <v>115</v>
      </c>
      <c r="BE585" s="137">
        <f>IF(N585="základní",J585,0)</f>
        <v>0</v>
      </c>
      <c r="BF585" s="137">
        <f>IF(N585="snížená",J585,0)</f>
        <v>0</v>
      </c>
      <c r="BG585" s="137">
        <f>IF(N585="zákl. přenesená",J585,0)</f>
        <v>0</v>
      </c>
      <c r="BH585" s="137">
        <f>IF(N585="sníž. přenesená",J585,0)</f>
        <v>0</v>
      </c>
      <c r="BI585" s="137">
        <f>IF(N585="nulová",J585,0)</f>
        <v>0</v>
      </c>
      <c r="BJ585" s="14" t="s">
        <v>76</v>
      </c>
      <c r="BK585" s="137">
        <f>ROUND(I585*H585,2)</f>
        <v>0</v>
      </c>
      <c r="BL585" s="14" t="s">
        <v>123</v>
      </c>
      <c r="BM585" s="136" t="s">
        <v>1077</v>
      </c>
    </row>
    <row r="586" spans="2:65" s="1" customFormat="1" ht="29.25" x14ac:dyDescent="0.2">
      <c r="B586" s="29"/>
      <c r="D586" s="138" t="s">
        <v>124</v>
      </c>
      <c r="F586" s="139" t="s">
        <v>1073</v>
      </c>
      <c r="I586" s="140"/>
      <c r="L586" s="29"/>
      <c r="M586" s="141"/>
      <c r="T586" s="50"/>
      <c r="AT586" s="14" t="s">
        <v>124</v>
      </c>
      <c r="AU586" s="14" t="s">
        <v>78</v>
      </c>
    </row>
    <row r="587" spans="2:65" s="1" customFormat="1" ht="37.9" customHeight="1" x14ac:dyDescent="0.2">
      <c r="B587" s="124"/>
      <c r="C587" s="125" t="s">
        <v>599</v>
      </c>
      <c r="D587" s="125" t="s">
        <v>118</v>
      </c>
      <c r="E587" s="126" t="s">
        <v>1078</v>
      </c>
      <c r="F587" s="127" t="s">
        <v>1079</v>
      </c>
      <c r="G587" s="128" t="s">
        <v>408</v>
      </c>
      <c r="H587" s="129">
        <v>20</v>
      </c>
      <c r="I587" s="130"/>
      <c r="J587" s="131">
        <f>ROUND(I587*H587,2)</f>
        <v>0</v>
      </c>
      <c r="K587" s="127" t="s">
        <v>122</v>
      </c>
      <c r="L587" s="29"/>
      <c r="M587" s="132" t="s">
        <v>3</v>
      </c>
      <c r="N587" s="133" t="s">
        <v>39</v>
      </c>
      <c r="P587" s="134">
        <f>O587*H587</f>
        <v>0</v>
      </c>
      <c r="Q587" s="134">
        <v>0</v>
      </c>
      <c r="R587" s="134">
        <f>Q587*H587</f>
        <v>0</v>
      </c>
      <c r="S587" s="134">
        <v>0</v>
      </c>
      <c r="T587" s="135">
        <f>S587*H587</f>
        <v>0</v>
      </c>
      <c r="AR587" s="136" t="s">
        <v>123</v>
      </c>
      <c r="AT587" s="136" t="s">
        <v>118</v>
      </c>
      <c r="AU587" s="136" t="s">
        <v>78</v>
      </c>
      <c r="AY587" s="14" t="s">
        <v>115</v>
      </c>
      <c r="BE587" s="137">
        <f>IF(N587="základní",J587,0)</f>
        <v>0</v>
      </c>
      <c r="BF587" s="137">
        <f>IF(N587="snížená",J587,0)</f>
        <v>0</v>
      </c>
      <c r="BG587" s="137">
        <f>IF(N587="zákl. přenesená",J587,0)</f>
        <v>0</v>
      </c>
      <c r="BH587" s="137">
        <f>IF(N587="sníž. přenesená",J587,0)</f>
        <v>0</v>
      </c>
      <c r="BI587" s="137">
        <f>IF(N587="nulová",J587,0)</f>
        <v>0</v>
      </c>
      <c r="BJ587" s="14" t="s">
        <v>76</v>
      </c>
      <c r="BK587" s="137">
        <f>ROUND(I587*H587,2)</f>
        <v>0</v>
      </c>
      <c r="BL587" s="14" t="s">
        <v>123</v>
      </c>
      <c r="BM587" s="136" t="s">
        <v>1080</v>
      </c>
    </row>
    <row r="588" spans="2:65" s="1" customFormat="1" ht="29.25" x14ac:dyDescent="0.2">
      <c r="B588" s="29"/>
      <c r="D588" s="138" t="s">
        <v>124</v>
      </c>
      <c r="F588" s="139" t="s">
        <v>1073</v>
      </c>
      <c r="I588" s="140"/>
      <c r="L588" s="29"/>
      <c r="M588" s="141"/>
      <c r="T588" s="50"/>
      <c r="AT588" s="14" t="s">
        <v>124</v>
      </c>
      <c r="AU588" s="14" t="s">
        <v>78</v>
      </c>
    </row>
    <row r="589" spans="2:65" s="1" customFormat="1" ht="37.9" customHeight="1" x14ac:dyDescent="0.2">
      <c r="B589" s="124"/>
      <c r="C589" s="125" t="s">
        <v>1081</v>
      </c>
      <c r="D589" s="125" t="s">
        <v>118</v>
      </c>
      <c r="E589" s="126" t="s">
        <v>1082</v>
      </c>
      <c r="F589" s="127" t="s">
        <v>1083</v>
      </c>
      <c r="G589" s="128" t="s">
        <v>408</v>
      </c>
      <c r="H589" s="129">
        <v>20</v>
      </c>
      <c r="I589" s="130"/>
      <c r="J589" s="131">
        <f>ROUND(I589*H589,2)</f>
        <v>0</v>
      </c>
      <c r="K589" s="127" t="s">
        <v>122</v>
      </c>
      <c r="L589" s="29"/>
      <c r="M589" s="132" t="s">
        <v>3</v>
      </c>
      <c r="N589" s="133" t="s">
        <v>39</v>
      </c>
      <c r="P589" s="134">
        <f>O589*H589</f>
        <v>0</v>
      </c>
      <c r="Q589" s="134">
        <v>0</v>
      </c>
      <c r="R589" s="134">
        <f>Q589*H589</f>
        <v>0</v>
      </c>
      <c r="S589" s="134">
        <v>0</v>
      </c>
      <c r="T589" s="135">
        <f>S589*H589</f>
        <v>0</v>
      </c>
      <c r="AR589" s="136" t="s">
        <v>123</v>
      </c>
      <c r="AT589" s="136" t="s">
        <v>118</v>
      </c>
      <c r="AU589" s="136" t="s">
        <v>78</v>
      </c>
      <c r="AY589" s="14" t="s">
        <v>115</v>
      </c>
      <c r="BE589" s="137">
        <f>IF(N589="základní",J589,0)</f>
        <v>0</v>
      </c>
      <c r="BF589" s="137">
        <f>IF(N589="snížená",J589,0)</f>
        <v>0</v>
      </c>
      <c r="BG589" s="137">
        <f>IF(N589="zákl. přenesená",J589,0)</f>
        <v>0</v>
      </c>
      <c r="BH589" s="137">
        <f>IF(N589="sníž. přenesená",J589,0)</f>
        <v>0</v>
      </c>
      <c r="BI589" s="137">
        <f>IF(N589="nulová",J589,0)</f>
        <v>0</v>
      </c>
      <c r="BJ589" s="14" t="s">
        <v>76</v>
      </c>
      <c r="BK589" s="137">
        <f>ROUND(I589*H589,2)</f>
        <v>0</v>
      </c>
      <c r="BL589" s="14" t="s">
        <v>123</v>
      </c>
      <c r="BM589" s="136" t="s">
        <v>1084</v>
      </c>
    </row>
    <row r="590" spans="2:65" s="1" customFormat="1" ht="29.25" x14ac:dyDescent="0.2">
      <c r="B590" s="29"/>
      <c r="D590" s="138" t="s">
        <v>124</v>
      </c>
      <c r="F590" s="139" t="s">
        <v>1073</v>
      </c>
      <c r="I590" s="140"/>
      <c r="L590" s="29"/>
      <c r="M590" s="141"/>
      <c r="T590" s="50"/>
      <c r="AT590" s="14" t="s">
        <v>124</v>
      </c>
      <c r="AU590" s="14" t="s">
        <v>78</v>
      </c>
    </row>
    <row r="591" spans="2:65" s="1" customFormat="1" ht="37.9" customHeight="1" x14ac:dyDescent="0.2">
      <c r="B591" s="124"/>
      <c r="C591" s="125" t="s">
        <v>602</v>
      </c>
      <c r="D591" s="125" t="s">
        <v>118</v>
      </c>
      <c r="E591" s="126" t="s">
        <v>1085</v>
      </c>
      <c r="F591" s="127" t="s">
        <v>1086</v>
      </c>
      <c r="G591" s="128" t="s">
        <v>408</v>
      </c>
      <c r="H591" s="129">
        <v>20</v>
      </c>
      <c r="I591" s="130"/>
      <c r="J591" s="131">
        <f>ROUND(I591*H591,2)</f>
        <v>0</v>
      </c>
      <c r="K591" s="127" t="s">
        <v>122</v>
      </c>
      <c r="L591" s="29"/>
      <c r="M591" s="132" t="s">
        <v>3</v>
      </c>
      <c r="N591" s="133" t="s">
        <v>39</v>
      </c>
      <c r="P591" s="134">
        <f>O591*H591</f>
        <v>0</v>
      </c>
      <c r="Q591" s="134">
        <v>0</v>
      </c>
      <c r="R591" s="134">
        <f>Q591*H591</f>
        <v>0</v>
      </c>
      <c r="S591" s="134">
        <v>0</v>
      </c>
      <c r="T591" s="135">
        <f>S591*H591</f>
        <v>0</v>
      </c>
      <c r="AR591" s="136" t="s">
        <v>123</v>
      </c>
      <c r="AT591" s="136" t="s">
        <v>118</v>
      </c>
      <c r="AU591" s="136" t="s">
        <v>78</v>
      </c>
      <c r="AY591" s="14" t="s">
        <v>115</v>
      </c>
      <c r="BE591" s="137">
        <f>IF(N591="základní",J591,0)</f>
        <v>0</v>
      </c>
      <c r="BF591" s="137">
        <f>IF(N591="snížená",J591,0)</f>
        <v>0</v>
      </c>
      <c r="BG591" s="137">
        <f>IF(N591="zákl. přenesená",J591,0)</f>
        <v>0</v>
      </c>
      <c r="BH591" s="137">
        <f>IF(N591="sníž. přenesená",J591,0)</f>
        <v>0</v>
      </c>
      <c r="BI591" s="137">
        <f>IF(N591="nulová",J591,0)</f>
        <v>0</v>
      </c>
      <c r="BJ591" s="14" t="s">
        <v>76</v>
      </c>
      <c r="BK591" s="137">
        <f>ROUND(I591*H591,2)</f>
        <v>0</v>
      </c>
      <c r="BL591" s="14" t="s">
        <v>123</v>
      </c>
      <c r="BM591" s="136" t="s">
        <v>1087</v>
      </c>
    </row>
    <row r="592" spans="2:65" s="1" customFormat="1" ht="29.25" x14ac:dyDescent="0.2">
      <c r="B592" s="29"/>
      <c r="D592" s="138" t="s">
        <v>124</v>
      </c>
      <c r="F592" s="139" t="s">
        <v>1073</v>
      </c>
      <c r="I592" s="140"/>
      <c r="L592" s="29"/>
      <c r="M592" s="141"/>
      <c r="T592" s="50"/>
      <c r="AT592" s="14" t="s">
        <v>124</v>
      </c>
      <c r="AU592" s="14" t="s">
        <v>78</v>
      </c>
    </row>
    <row r="593" spans="2:65" s="1" customFormat="1" ht="37.9" customHeight="1" x14ac:dyDescent="0.2">
      <c r="B593" s="124"/>
      <c r="C593" s="125" t="s">
        <v>1088</v>
      </c>
      <c r="D593" s="125" t="s">
        <v>118</v>
      </c>
      <c r="E593" s="126" t="s">
        <v>1089</v>
      </c>
      <c r="F593" s="127" t="s">
        <v>1090</v>
      </c>
      <c r="G593" s="128" t="s">
        <v>408</v>
      </c>
      <c r="H593" s="129">
        <v>20</v>
      </c>
      <c r="I593" s="130"/>
      <c r="J593" s="131">
        <f>ROUND(I593*H593,2)</f>
        <v>0</v>
      </c>
      <c r="K593" s="127" t="s">
        <v>122</v>
      </c>
      <c r="L593" s="29"/>
      <c r="M593" s="132" t="s">
        <v>3</v>
      </c>
      <c r="N593" s="133" t="s">
        <v>39</v>
      </c>
      <c r="P593" s="134">
        <f>O593*H593</f>
        <v>0</v>
      </c>
      <c r="Q593" s="134">
        <v>0</v>
      </c>
      <c r="R593" s="134">
        <f>Q593*H593</f>
        <v>0</v>
      </c>
      <c r="S593" s="134">
        <v>0</v>
      </c>
      <c r="T593" s="135">
        <f>S593*H593</f>
        <v>0</v>
      </c>
      <c r="AR593" s="136" t="s">
        <v>123</v>
      </c>
      <c r="AT593" s="136" t="s">
        <v>118</v>
      </c>
      <c r="AU593" s="136" t="s">
        <v>78</v>
      </c>
      <c r="AY593" s="14" t="s">
        <v>115</v>
      </c>
      <c r="BE593" s="137">
        <f>IF(N593="základní",J593,0)</f>
        <v>0</v>
      </c>
      <c r="BF593" s="137">
        <f>IF(N593="snížená",J593,0)</f>
        <v>0</v>
      </c>
      <c r="BG593" s="137">
        <f>IF(N593="zákl. přenesená",J593,0)</f>
        <v>0</v>
      </c>
      <c r="BH593" s="137">
        <f>IF(N593="sníž. přenesená",J593,0)</f>
        <v>0</v>
      </c>
      <c r="BI593" s="137">
        <f>IF(N593="nulová",J593,0)</f>
        <v>0</v>
      </c>
      <c r="BJ593" s="14" t="s">
        <v>76</v>
      </c>
      <c r="BK593" s="137">
        <f>ROUND(I593*H593,2)</f>
        <v>0</v>
      </c>
      <c r="BL593" s="14" t="s">
        <v>123</v>
      </c>
      <c r="BM593" s="136" t="s">
        <v>1091</v>
      </c>
    </row>
    <row r="594" spans="2:65" s="1" customFormat="1" ht="29.25" x14ac:dyDescent="0.2">
      <c r="B594" s="29"/>
      <c r="D594" s="138" t="s">
        <v>124</v>
      </c>
      <c r="F594" s="139" t="s">
        <v>1073</v>
      </c>
      <c r="I594" s="140"/>
      <c r="L594" s="29"/>
      <c r="M594" s="141"/>
      <c r="T594" s="50"/>
      <c r="AT594" s="14" t="s">
        <v>124</v>
      </c>
      <c r="AU594" s="14" t="s">
        <v>78</v>
      </c>
    </row>
    <row r="595" spans="2:65" s="1" customFormat="1" ht="37.9" customHeight="1" x14ac:dyDescent="0.2">
      <c r="B595" s="124"/>
      <c r="C595" s="125" t="s">
        <v>607</v>
      </c>
      <c r="D595" s="125" t="s">
        <v>118</v>
      </c>
      <c r="E595" s="126" t="s">
        <v>1092</v>
      </c>
      <c r="F595" s="127" t="s">
        <v>1093</v>
      </c>
      <c r="G595" s="128" t="s">
        <v>408</v>
      </c>
      <c r="H595" s="129">
        <v>20</v>
      </c>
      <c r="I595" s="130"/>
      <c r="J595" s="131">
        <f>ROUND(I595*H595,2)</f>
        <v>0</v>
      </c>
      <c r="K595" s="127" t="s">
        <v>122</v>
      </c>
      <c r="L595" s="29"/>
      <c r="M595" s="132" t="s">
        <v>3</v>
      </c>
      <c r="N595" s="133" t="s">
        <v>39</v>
      </c>
      <c r="P595" s="134">
        <f>O595*H595</f>
        <v>0</v>
      </c>
      <c r="Q595" s="134">
        <v>0</v>
      </c>
      <c r="R595" s="134">
        <f>Q595*H595</f>
        <v>0</v>
      </c>
      <c r="S595" s="134">
        <v>0</v>
      </c>
      <c r="T595" s="135">
        <f>S595*H595</f>
        <v>0</v>
      </c>
      <c r="AR595" s="136" t="s">
        <v>123</v>
      </c>
      <c r="AT595" s="136" t="s">
        <v>118</v>
      </c>
      <c r="AU595" s="136" t="s">
        <v>78</v>
      </c>
      <c r="AY595" s="14" t="s">
        <v>115</v>
      </c>
      <c r="BE595" s="137">
        <f>IF(N595="základní",J595,0)</f>
        <v>0</v>
      </c>
      <c r="BF595" s="137">
        <f>IF(N595="snížená",J595,0)</f>
        <v>0</v>
      </c>
      <c r="BG595" s="137">
        <f>IF(N595="zákl. přenesená",J595,0)</f>
        <v>0</v>
      </c>
      <c r="BH595" s="137">
        <f>IF(N595="sníž. přenesená",J595,0)</f>
        <v>0</v>
      </c>
      <c r="BI595" s="137">
        <f>IF(N595="nulová",J595,0)</f>
        <v>0</v>
      </c>
      <c r="BJ595" s="14" t="s">
        <v>76</v>
      </c>
      <c r="BK595" s="137">
        <f>ROUND(I595*H595,2)</f>
        <v>0</v>
      </c>
      <c r="BL595" s="14" t="s">
        <v>123</v>
      </c>
      <c r="BM595" s="136" t="s">
        <v>1094</v>
      </c>
    </row>
    <row r="596" spans="2:65" s="1" customFormat="1" ht="29.25" x14ac:dyDescent="0.2">
      <c r="B596" s="29"/>
      <c r="D596" s="138" t="s">
        <v>124</v>
      </c>
      <c r="F596" s="139" t="s">
        <v>1073</v>
      </c>
      <c r="I596" s="140"/>
      <c r="L596" s="29"/>
      <c r="M596" s="141"/>
      <c r="T596" s="50"/>
      <c r="AT596" s="14" t="s">
        <v>124</v>
      </c>
      <c r="AU596" s="14" t="s">
        <v>78</v>
      </c>
    </row>
    <row r="597" spans="2:65" s="1" customFormat="1" ht="37.9" customHeight="1" x14ac:dyDescent="0.2">
      <c r="B597" s="124"/>
      <c r="C597" s="125" t="s">
        <v>1095</v>
      </c>
      <c r="D597" s="125" t="s">
        <v>118</v>
      </c>
      <c r="E597" s="126" t="s">
        <v>1096</v>
      </c>
      <c r="F597" s="127" t="s">
        <v>1097</v>
      </c>
      <c r="G597" s="128" t="s">
        <v>408</v>
      </c>
      <c r="H597" s="129">
        <v>20</v>
      </c>
      <c r="I597" s="130"/>
      <c r="J597" s="131">
        <f>ROUND(I597*H597,2)</f>
        <v>0</v>
      </c>
      <c r="K597" s="127" t="s">
        <v>122</v>
      </c>
      <c r="L597" s="29"/>
      <c r="M597" s="132" t="s">
        <v>3</v>
      </c>
      <c r="N597" s="133" t="s">
        <v>39</v>
      </c>
      <c r="P597" s="134">
        <f>O597*H597</f>
        <v>0</v>
      </c>
      <c r="Q597" s="134">
        <v>0</v>
      </c>
      <c r="R597" s="134">
        <f>Q597*H597</f>
        <v>0</v>
      </c>
      <c r="S597" s="134">
        <v>0</v>
      </c>
      <c r="T597" s="135">
        <f>S597*H597</f>
        <v>0</v>
      </c>
      <c r="AR597" s="136" t="s">
        <v>123</v>
      </c>
      <c r="AT597" s="136" t="s">
        <v>118</v>
      </c>
      <c r="AU597" s="136" t="s">
        <v>78</v>
      </c>
      <c r="AY597" s="14" t="s">
        <v>115</v>
      </c>
      <c r="BE597" s="137">
        <f>IF(N597="základní",J597,0)</f>
        <v>0</v>
      </c>
      <c r="BF597" s="137">
        <f>IF(N597="snížená",J597,0)</f>
        <v>0</v>
      </c>
      <c r="BG597" s="137">
        <f>IF(N597="zákl. přenesená",J597,0)</f>
        <v>0</v>
      </c>
      <c r="BH597" s="137">
        <f>IF(N597="sníž. přenesená",J597,0)</f>
        <v>0</v>
      </c>
      <c r="BI597" s="137">
        <f>IF(N597="nulová",J597,0)</f>
        <v>0</v>
      </c>
      <c r="BJ597" s="14" t="s">
        <v>76</v>
      </c>
      <c r="BK597" s="137">
        <f>ROUND(I597*H597,2)</f>
        <v>0</v>
      </c>
      <c r="BL597" s="14" t="s">
        <v>123</v>
      </c>
      <c r="BM597" s="136" t="s">
        <v>1098</v>
      </c>
    </row>
    <row r="598" spans="2:65" s="1" customFormat="1" ht="29.25" x14ac:dyDescent="0.2">
      <c r="B598" s="29"/>
      <c r="D598" s="138" t="s">
        <v>124</v>
      </c>
      <c r="F598" s="139" t="s">
        <v>1073</v>
      </c>
      <c r="I598" s="140"/>
      <c r="L598" s="29"/>
      <c r="M598" s="141"/>
      <c r="T598" s="50"/>
      <c r="AT598" s="14" t="s">
        <v>124</v>
      </c>
      <c r="AU598" s="14" t="s">
        <v>78</v>
      </c>
    </row>
    <row r="599" spans="2:65" s="1" customFormat="1" ht="37.9" customHeight="1" x14ac:dyDescent="0.2">
      <c r="B599" s="124"/>
      <c r="C599" s="125" t="s">
        <v>611</v>
      </c>
      <c r="D599" s="125" t="s">
        <v>118</v>
      </c>
      <c r="E599" s="126" t="s">
        <v>1099</v>
      </c>
      <c r="F599" s="127" t="s">
        <v>1100</v>
      </c>
      <c r="G599" s="128" t="s">
        <v>408</v>
      </c>
      <c r="H599" s="129">
        <v>20</v>
      </c>
      <c r="I599" s="130"/>
      <c r="J599" s="131">
        <f>ROUND(I599*H599,2)</f>
        <v>0</v>
      </c>
      <c r="K599" s="127" t="s">
        <v>122</v>
      </c>
      <c r="L599" s="29"/>
      <c r="M599" s="132" t="s">
        <v>3</v>
      </c>
      <c r="N599" s="133" t="s">
        <v>39</v>
      </c>
      <c r="P599" s="134">
        <f>O599*H599</f>
        <v>0</v>
      </c>
      <c r="Q599" s="134">
        <v>0</v>
      </c>
      <c r="R599" s="134">
        <f>Q599*H599</f>
        <v>0</v>
      </c>
      <c r="S599" s="134">
        <v>0</v>
      </c>
      <c r="T599" s="135">
        <f>S599*H599</f>
        <v>0</v>
      </c>
      <c r="AR599" s="136" t="s">
        <v>123</v>
      </c>
      <c r="AT599" s="136" t="s">
        <v>118</v>
      </c>
      <c r="AU599" s="136" t="s">
        <v>78</v>
      </c>
      <c r="AY599" s="14" t="s">
        <v>115</v>
      </c>
      <c r="BE599" s="137">
        <f>IF(N599="základní",J599,0)</f>
        <v>0</v>
      </c>
      <c r="BF599" s="137">
        <f>IF(N599="snížená",J599,0)</f>
        <v>0</v>
      </c>
      <c r="BG599" s="137">
        <f>IF(N599="zákl. přenesená",J599,0)</f>
        <v>0</v>
      </c>
      <c r="BH599" s="137">
        <f>IF(N599="sníž. přenesená",J599,0)</f>
        <v>0</v>
      </c>
      <c r="BI599" s="137">
        <f>IF(N599="nulová",J599,0)</f>
        <v>0</v>
      </c>
      <c r="BJ599" s="14" t="s">
        <v>76</v>
      </c>
      <c r="BK599" s="137">
        <f>ROUND(I599*H599,2)</f>
        <v>0</v>
      </c>
      <c r="BL599" s="14" t="s">
        <v>123</v>
      </c>
      <c r="BM599" s="136" t="s">
        <v>1101</v>
      </c>
    </row>
    <row r="600" spans="2:65" s="1" customFormat="1" ht="29.25" x14ac:dyDescent="0.2">
      <c r="B600" s="29"/>
      <c r="D600" s="138" t="s">
        <v>124</v>
      </c>
      <c r="F600" s="139" t="s">
        <v>1073</v>
      </c>
      <c r="I600" s="140"/>
      <c r="L600" s="29"/>
      <c r="M600" s="141"/>
      <c r="T600" s="50"/>
      <c r="AT600" s="14" t="s">
        <v>124</v>
      </c>
      <c r="AU600" s="14" t="s">
        <v>78</v>
      </c>
    </row>
    <row r="601" spans="2:65" s="1" customFormat="1" ht="37.9" customHeight="1" x14ac:dyDescent="0.2">
      <c r="B601" s="124"/>
      <c r="C601" s="125" t="s">
        <v>1102</v>
      </c>
      <c r="D601" s="125" t="s">
        <v>118</v>
      </c>
      <c r="E601" s="126" t="s">
        <v>1103</v>
      </c>
      <c r="F601" s="127" t="s">
        <v>1104</v>
      </c>
      <c r="G601" s="128" t="s">
        <v>408</v>
      </c>
      <c r="H601" s="129">
        <v>20</v>
      </c>
      <c r="I601" s="130"/>
      <c r="J601" s="131">
        <f>ROUND(I601*H601,2)</f>
        <v>0</v>
      </c>
      <c r="K601" s="127" t="s">
        <v>122</v>
      </c>
      <c r="L601" s="29"/>
      <c r="M601" s="132" t="s">
        <v>3</v>
      </c>
      <c r="N601" s="133" t="s">
        <v>39</v>
      </c>
      <c r="P601" s="134">
        <f>O601*H601</f>
        <v>0</v>
      </c>
      <c r="Q601" s="134">
        <v>0</v>
      </c>
      <c r="R601" s="134">
        <f>Q601*H601</f>
        <v>0</v>
      </c>
      <c r="S601" s="134">
        <v>0</v>
      </c>
      <c r="T601" s="135">
        <f>S601*H601</f>
        <v>0</v>
      </c>
      <c r="AR601" s="136" t="s">
        <v>123</v>
      </c>
      <c r="AT601" s="136" t="s">
        <v>118</v>
      </c>
      <c r="AU601" s="136" t="s">
        <v>78</v>
      </c>
      <c r="AY601" s="14" t="s">
        <v>115</v>
      </c>
      <c r="BE601" s="137">
        <f>IF(N601="základní",J601,0)</f>
        <v>0</v>
      </c>
      <c r="BF601" s="137">
        <f>IF(N601="snížená",J601,0)</f>
        <v>0</v>
      </c>
      <c r="BG601" s="137">
        <f>IF(N601="zákl. přenesená",J601,0)</f>
        <v>0</v>
      </c>
      <c r="BH601" s="137">
        <f>IF(N601="sníž. přenesená",J601,0)</f>
        <v>0</v>
      </c>
      <c r="BI601" s="137">
        <f>IF(N601="nulová",J601,0)</f>
        <v>0</v>
      </c>
      <c r="BJ601" s="14" t="s">
        <v>76</v>
      </c>
      <c r="BK601" s="137">
        <f>ROUND(I601*H601,2)</f>
        <v>0</v>
      </c>
      <c r="BL601" s="14" t="s">
        <v>123</v>
      </c>
      <c r="BM601" s="136" t="s">
        <v>1105</v>
      </c>
    </row>
    <row r="602" spans="2:65" s="1" customFormat="1" ht="29.25" x14ac:dyDescent="0.2">
      <c r="B602" s="29"/>
      <c r="D602" s="138" t="s">
        <v>124</v>
      </c>
      <c r="F602" s="139" t="s">
        <v>1073</v>
      </c>
      <c r="I602" s="140"/>
      <c r="L602" s="29"/>
      <c r="M602" s="141"/>
      <c r="T602" s="50"/>
      <c r="AT602" s="14" t="s">
        <v>124</v>
      </c>
      <c r="AU602" s="14" t="s">
        <v>78</v>
      </c>
    </row>
    <row r="603" spans="2:65" s="1" customFormat="1" ht="37.9" customHeight="1" x14ac:dyDescent="0.2">
      <c r="B603" s="124"/>
      <c r="C603" s="125" t="s">
        <v>616</v>
      </c>
      <c r="D603" s="125" t="s">
        <v>118</v>
      </c>
      <c r="E603" s="126" t="s">
        <v>1106</v>
      </c>
      <c r="F603" s="127" t="s">
        <v>1107</v>
      </c>
      <c r="G603" s="128" t="s">
        <v>408</v>
      </c>
      <c r="H603" s="129">
        <v>20</v>
      </c>
      <c r="I603" s="130"/>
      <c r="J603" s="131">
        <f>ROUND(I603*H603,2)</f>
        <v>0</v>
      </c>
      <c r="K603" s="127" t="s">
        <v>122</v>
      </c>
      <c r="L603" s="29"/>
      <c r="M603" s="132" t="s">
        <v>3</v>
      </c>
      <c r="N603" s="133" t="s">
        <v>39</v>
      </c>
      <c r="P603" s="134">
        <f>O603*H603</f>
        <v>0</v>
      </c>
      <c r="Q603" s="134">
        <v>0</v>
      </c>
      <c r="R603" s="134">
        <f>Q603*H603</f>
        <v>0</v>
      </c>
      <c r="S603" s="134">
        <v>0</v>
      </c>
      <c r="T603" s="135">
        <f>S603*H603</f>
        <v>0</v>
      </c>
      <c r="AR603" s="136" t="s">
        <v>123</v>
      </c>
      <c r="AT603" s="136" t="s">
        <v>118</v>
      </c>
      <c r="AU603" s="136" t="s">
        <v>78</v>
      </c>
      <c r="AY603" s="14" t="s">
        <v>115</v>
      </c>
      <c r="BE603" s="137">
        <f>IF(N603="základní",J603,0)</f>
        <v>0</v>
      </c>
      <c r="BF603" s="137">
        <f>IF(N603="snížená",J603,0)</f>
        <v>0</v>
      </c>
      <c r="BG603" s="137">
        <f>IF(N603="zákl. přenesená",J603,0)</f>
        <v>0</v>
      </c>
      <c r="BH603" s="137">
        <f>IF(N603="sníž. přenesená",J603,0)</f>
        <v>0</v>
      </c>
      <c r="BI603" s="137">
        <f>IF(N603="nulová",J603,0)</f>
        <v>0</v>
      </c>
      <c r="BJ603" s="14" t="s">
        <v>76</v>
      </c>
      <c r="BK603" s="137">
        <f>ROUND(I603*H603,2)</f>
        <v>0</v>
      </c>
      <c r="BL603" s="14" t="s">
        <v>123</v>
      </c>
      <c r="BM603" s="136" t="s">
        <v>1108</v>
      </c>
    </row>
    <row r="604" spans="2:65" s="1" customFormat="1" ht="29.25" x14ac:dyDescent="0.2">
      <c r="B604" s="29"/>
      <c r="D604" s="138" t="s">
        <v>124</v>
      </c>
      <c r="F604" s="139" t="s">
        <v>1073</v>
      </c>
      <c r="I604" s="140"/>
      <c r="L604" s="29"/>
      <c r="M604" s="141"/>
      <c r="T604" s="50"/>
      <c r="AT604" s="14" t="s">
        <v>124</v>
      </c>
      <c r="AU604" s="14" t="s">
        <v>78</v>
      </c>
    </row>
    <row r="605" spans="2:65" s="1" customFormat="1" ht="37.9" customHeight="1" x14ac:dyDescent="0.2">
      <c r="B605" s="124"/>
      <c r="C605" s="125" t="s">
        <v>1109</v>
      </c>
      <c r="D605" s="125" t="s">
        <v>118</v>
      </c>
      <c r="E605" s="126" t="s">
        <v>1110</v>
      </c>
      <c r="F605" s="127" t="s">
        <v>1111</v>
      </c>
      <c r="G605" s="128" t="s">
        <v>408</v>
      </c>
      <c r="H605" s="129">
        <v>20</v>
      </c>
      <c r="I605" s="130"/>
      <c r="J605" s="131">
        <f>ROUND(I605*H605,2)</f>
        <v>0</v>
      </c>
      <c r="K605" s="127" t="s">
        <v>122</v>
      </c>
      <c r="L605" s="29"/>
      <c r="M605" s="132" t="s">
        <v>3</v>
      </c>
      <c r="N605" s="133" t="s">
        <v>39</v>
      </c>
      <c r="P605" s="134">
        <f>O605*H605</f>
        <v>0</v>
      </c>
      <c r="Q605" s="134">
        <v>0</v>
      </c>
      <c r="R605" s="134">
        <f>Q605*H605</f>
        <v>0</v>
      </c>
      <c r="S605" s="134">
        <v>0</v>
      </c>
      <c r="T605" s="135">
        <f>S605*H605</f>
        <v>0</v>
      </c>
      <c r="AR605" s="136" t="s">
        <v>123</v>
      </c>
      <c r="AT605" s="136" t="s">
        <v>118</v>
      </c>
      <c r="AU605" s="136" t="s">
        <v>78</v>
      </c>
      <c r="AY605" s="14" t="s">
        <v>115</v>
      </c>
      <c r="BE605" s="137">
        <f>IF(N605="základní",J605,0)</f>
        <v>0</v>
      </c>
      <c r="BF605" s="137">
        <f>IF(N605="snížená",J605,0)</f>
        <v>0</v>
      </c>
      <c r="BG605" s="137">
        <f>IF(N605="zákl. přenesená",J605,0)</f>
        <v>0</v>
      </c>
      <c r="BH605" s="137">
        <f>IF(N605="sníž. přenesená",J605,0)</f>
        <v>0</v>
      </c>
      <c r="BI605" s="137">
        <f>IF(N605="nulová",J605,0)</f>
        <v>0</v>
      </c>
      <c r="BJ605" s="14" t="s">
        <v>76</v>
      </c>
      <c r="BK605" s="137">
        <f>ROUND(I605*H605,2)</f>
        <v>0</v>
      </c>
      <c r="BL605" s="14" t="s">
        <v>123</v>
      </c>
      <c r="BM605" s="136" t="s">
        <v>1112</v>
      </c>
    </row>
    <row r="606" spans="2:65" s="1" customFormat="1" ht="29.25" x14ac:dyDescent="0.2">
      <c r="B606" s="29"/>
      <c r="D606" s="138" t="s">
        <v>124</v>
      </c>
      <c r="F606" s="139" t="s">
        <v>1073</v>
      </c>
      <c r="I606" s="140"/>
      <c r="L606" s="29"/>
      <c r="M606" s="141"/>
      <c r="T606" s="50"/>
      <c r="AT606" s="14" t="s">
        <v>124</v>
      </c>
      <c r="AU606" s="14" t="s">
        <v>78</v>
      </c>
    </row>
    <row r="607" spans="2:65" s="1" customFormat="1" ht="37.9" customHeight="1" x14ac:dyDescent="0.2">
      <c r="B607" s="124"/>
      <c r="C607" s="125" t="s">
        <v>620</v>
      </c>
      <c r="D607" s="125" t="s">
        <v>118</v>
      </c>
      <c r="E607" s="126" t="s">
        <v>1113</v>
      </c>
      <c r="F607" s="127" t="s">
        <v>1114</v>
      </c>
      <c r="G607" s="128" t="s">
        <v>408</v>
      </c>
      <c r="H607" s="129">
        <v>20</v>
      </c>
      <c r="I607" s="130"/>
      <c r="J607" s="131">
        <f>ROUND(I607*H607,2)</f>
        <v>0</v>
      </c>
      <c r="K607" s="127" t="s">
        <v>122</v>
      </c>
      <c r="L607" s="29"/>
      <c r="M607" s="132" t="s">
        <v>3</v>
      </c>
      <c r="N607" s="133" t="s">
        <v>39</v>
      </c>
      <c r="P607" s="134">
        <f>O607*H607</f>
        <v>0</v>
      </c>
      <c r="Q607" s="134">
        <v>0</v>
      </c>
      <c r="R607" s="134">
        <f>Q607*H607</f>
        <v>0</v>
      </c>
      <c r="S607" s="134">
        <v>0</v>
      </c>
      <c r="T607" s="135">
        <f>S607*H607</f>
        <v>0</v>
      </c>
      <c r="AR607" s="136" t="s">
        <v>123</v>
      </c>
      <c r="AT607" s="136" t="s">
        <v>118</v>
      </c>
      <c r="AU607" s="136" t="s">
        <v>78</v>
      </c>
      <c r="AY607" s="14" t="s">
        <v>115</v>
      </c>
      <c r="BE607" s="137">
        <f>IF(N607="základní",J607,0)</f>
        <v>0</v>
      </c>
      <c r="BF607" s="137">
        <f>IF(N607="snížená",J607,0)</f>
        <v>0</v>
      </c>
      <c r="BG607" s="137">
        <f>IF(N607="zákl. přenesená",J607,0)</f>
        <v>0</v>
      </c>
      <c r="BH607" s="137">
        <f>IF(N607="sníž. přenesená",J607,0)</f>
        <v>0</v>
      </c>
      <c r="BI607" s="137">
        <f>IF(N607="nulová",J607,0)</f>
        <v>0</v>
      </c>
      <c r="BJ607" s="14" t="s">
        <v>76</v>
      </c>
      <c r="BK607" s="137">
        <f>ROUND(I607*H607,2)</f>
        <v>0</v>
      </c>
      <c r="BL607" s="14" t="s">
        <v>123</v>
      </c>
      <c r="BM607" s="136" t="s">
        <v>1115</v>
      </c>
    </row>
    <row r="608" spans="2:65" s="1" customFormat="1" ht="29.25" x14ac:dyDescent="0.2">
      <c r="B608" s="29"/>
      <c r="D608" s="138" t="s">
        <v>124</v>
      </c>
      <c r="F608" s="139" t="s">
        <v>1073</v>
      </c>
      <c r="I608" s="140"/>
      <c r="L608" s="29"/>
      <c r="M608" s="141"/>
      <c r="T608" s="50"/>
      <c r="AT608" s="14" t="s">
        <v>124</v>
      </c>
      <c r="AU608" s="14" t="s">
        <v>78</v>
      </c>
    </row>
    <row r="609" spans="2:65" s="1" customFormat="1" ht="37.9" customHeight="1" x14ac:dyDescent="0.2">
      <c r="B609" s="124"/>
      <c r="C609" s="125" t="s">
        <v>1116</v>
      </c>
      <c r="D609" s="125" t="s">
        <v>118</v>
      </c>
      <c r="E609" s="126" t="s">
        <v>1117</v>
      </c>
      <c r="F609" s="127" t="s">
        <v>1118</v>
      </c>
      <c r="G609" s="128" t="s">
        <v>408</v>
      </c>
      <c r="H609" s="129">
        <v>20</v>
      </c>
      <c r="I609" s="130"/>
      <c r="J609" s="131">
        <f>ROUND(I609*H609,2)</f>
        <v>0</v>
      </c>
      <c r="K609" s="127" t="s">
        <v>122</v>
      </c>
      <c r="L609" s="29"/>
      <c r="M609" s="132" t="s">
        <v>3</v>
      </c>
      <c r="N609" s="133" t="s">
        <v>39</v>
      </c>
      <c r="P609" s="134">
        <f>O609*H609</f>
        <v>0</v>
      </c>
      <c r="Q609" s="134">
        <v>0</v>
      </c>
      <c r="R609" s="134">
        <f>Q609*H609</f>
        <v>0</v>
      </c>
      <c r="S609" s="134">
        <v>0</v>
      </c>
      <c r="T609" s="135">
        <f>S609*H609</f>
        <v>0</v>
      </c>
      <c r="AR609" s="136" t="s">
        <v>123</v>
      </c>
      <c r="AT609" s="136" t="s">
        <v>118</v>
      </c>
      <c r="AU609" s="136" t="s">
        <v>78</v>
      </c>
      <c r="AY609" s="14" t="s">
        <v>115</v>
      </c>
      <c r="BE609" s="137">
        <f>IF(N609="základní",J609,0)</f>
        <v>0</v>
      </c>
      <c r="BF609" s="137">
        <f>IF(N609="snížená",J609,0)</f>
        <v>0</v>
      </c>
      <c r="BG609" s="137">
        <f>IF(N609="zákl. přenesená",J609,0)</f>
        <v>0</v>
      </c>
      <c r="BH609" s="137">
        <f>IF(N609="sníž. přenesená",J609,0)</f>
        <v>0</v>
      </c>
      <c r="BI609" s="137">
        <f>IF(N609="nulová",J609,0)</f>
        <v>0</v>
      </c>
      <c r="BJ609" s="14" t="s">
        <v>76</v>
      </c>
      <c r="BK609" s="137">
        <f>ROUND(I609*H609,2)</f>
        <v>0</v>
      </c>
      <c r="BL609" s="14" t="s">
        <v>123</v>
      </c>
      <c r="BM609" s="136" t="s">
        <v>1119</v>
      </c>
    </row>
    <row r="610" spans="2:65" s="1" customFormat="1" ht="29.25" x14ac:dyDescent="0.2">
      <c r="B610" s="29"/>
      <c r="D610" s="138" t="s">
        <v>124</v>
      </c>
      <c r="F610" s="139" t="s">
        <v>1073</v>
      </c>
      <c r="I610" s="140"/>
      <c r="L610" s="29"/>
      <c r="M610" s="141"/>
      <c r="T610" s="50"/>
      <c r="AT610" s="14" t="s">
        <v>124</v>
      </c>
      <c r="AU610" s="14" t="s">
        <v>78</v>
      </c>
    </row>
    <row r="611" spans="2:65" s="1" customFormat="1" ht="37.9" customHeight="1" x14ac:dyDescent="0.2">
      <c r="B611" s="124"/>
      <c r="C611" s="125" t="s">
        <v>624</v>
      </c>
      <c r="D611" s="125" t="s">
        <v>118</v>
      </c>
      <c r="E611" s="126" t="s">
        <v>1120</v>
      </c>
      <c r="F611" s="127" t="s">
        <v>1121</v>
      </c>
      <c r="G611" s="128" t="s">
        <v>408</v>
      </c>
      <c r="H611" s="129">
        <v>20</v>
      </c>
      <c r="I611" s="130"/>
      <c r="J611" s="131">
        <f>ROUND(I611*H611,2)</f>
        <v>0</v>
      </c>
      <c r="K611" s="127" t="s">
        <v>122</v>
      </c>
      <c r="L611" s="29"/>
      <c r="M611" s="132" t="s">
        <v>3</v>
      </c>
      <c r="N611" s="133" t="s">
        <v>39</v>
      </c>
      <c r="P611" s="134">
        <f>O611*H611</f>
        <v>0</v>
      </c>
      <c r="Q611" s="134">
        <v>0</v>
      </c>
      <c r="R611" s="134">
        <f>Q611*H611</f>
        <v>0</v>
      </c>
      <c r="S611" s="134">
        <v>0</v>
      </c>
      <c r="T611" s="135">
        <f>S611*H611</f>
        <v>0</v>
      </c>
      <c r="AR611" s="136" t="s">
        <v>123</v>
      </c>
      <c r="AT611" s="136" t="s">
        <v>118</v>
      </c>
      <c r="AU611" s="136" t="s">
        <v>78</v>
      </c>
      <c r="AY611" s="14" t="s">
        <v>115</v>
      </c>
      <c r="BE611" s="137">
        <f>IF(N611="základní",J611,0)</f>
        <v>0</v>
      </c>
      <c r="BF611" s="137">
        <f>IF(N611="snížená",J611,0)</f>
        <v>0</v>
      </c>
      <c r="BG611" s="137">
        <f>IF(N611="zákl. přenesená",J611,0)</f>
        <v>0</v>
      </c>
      <c r="BH611" s="137">
        <f>IF(N611="sníž. přenesená",J611,0)</f>
        <v>0</v>
      </c>
      <c r="BI611" s="137">
        <f>IF(N611="nulová",J611,0)</f>
        <v>0</v>
      </c>
      <c r="BJ611" s="14" t="s">
        <v>76</v>
      </c>
      <c r="BK611" s="137">
        <f>ROUND(I611*H611,2)</f>
        <v>0</v>
      </c>
      <c r="BL611" s="14" t="s">
        <v>123</v>
      </c>
      <c r="BM611" s="136" t="s">
        <v>1122</v>
      </c>
    </row>
    <row r="612" spans="2:65" s="1" customFormat="1" ht="29.25" x14ac:dyDescent="0.2">
      <c r="B612" s="29"/>
      <c r="D612" s="138" t="s">
        <v>124</v>
      </c>
      <c r="F612" s="139" t="s">
        <v>1073</v>
      </c>
      <c r="I612" s="140"/>
      <c r="L612" s="29"/>
      <c r="M612" s="141"/>
      <c r="T612" s="50"/>
      <c r="AT612" s="14" t="s">
        <v>124</v>
      </c>
      <c r="AU612" s="14" t="s">
        <v>78</v>
      </c>
    </row>
    <row r="613" spans="2:65" s="1" customFormat="1" ht="49.15" customHeight="1" x14ac:dyDescent="0.2">
      <c r="B613" s="124"/>
      <c r="C613" s="125" t="s">
        <v>1123</v>
      </c>
      <c r="D613" s="125" t="s">
        <v>118</v>
      </c>
      <c r="E613" s="126" t="s">
        <v>1124</v>
      </c>
      <c r="F613" s="127" t="s">
        <v>1125</v>
      </c>
      <c r="G613" s="128" t="s">
        <v>593</v>
      </c>
      <c r="H613" s="129">
        <v>20</v>
      </c>
      <c r="I613" s="130"/>
      <c r="J613" s="131">
        <f>ROUND(I613*H613,2)</f>
        <v>0</v>
      </c>
      <c r="K613" s="127" t="s">
        <v>122</v>
      </c>
      <c r="L613" s="29"/>
      <c r="M613" s="132" t="s">
        <v>3</v>
      </c>
      <c r="N613" s="133" t="s">
        <v>39</v>
      </c>
      <c r="P613" s="134">
        <f>O613*H613</f>
        <v>0</v>
      </c>
      <c r="Q613" s="134">
        <v>0</v>
      </c>
      <c r="R613" s="134">
        <f>Q613*H613</f>
        <v>0</v>
      </c>
      <c r="S613" s="134">
        <v>0</v>
      </c>
      <c r="T613" s="135">
        <f>S613*H613</f>
        <v>0</v>
      </c>
      <c r="AR613" s="136" t="s">
        <v>123</v>
      </c>
      <c r="AT613" s="136" t="s">
        <v>118</v>
      </c>
      <c r="AU613" s="136" t="s">
        <v>78</v>
      </c>
      <c r="AY613" s="14" t="s">
        <v>115</v>
      </c>
      <c r="BE613" s="137">
        <f>IF(N613="základní",J613,0)</f>
        <v>0</v>
      </c>
      <c r="BF613" s="137">
        <f>IF(N613="snížená",J613,0)</f>
        <v>0</v>
      </c>
      <c r="BG613" s="137">
        <f>IF(N613="zákl. přenesená",J613,0)</f>
        <v>0</v>
      </c>
      <c r="BH613" s="137">
        <f>IF(N613="sníž. přenesená",J613,0)</f>
        <v>0</v>
      </c>
      <c r="BI613" s="137">
        <f>IF(N613="nulová",J613,0)</f>
        <v>0</v>
      </c>
      <c r="BJ613" s="14" t="s">
        <v>76</v>
      </c>
      <c r="BK613" s="137">
        <f>ROUND(I613*H613,2)</f>
        <v>0</v>
      </c>
      <c r="BL613" s="14" t="s">
        <v>123</v>
      </c>
      <c r="BM613" s="136" t="s">
        <v>1126</v>
      </c>
    </row>
    <row r="614" spans="2:65" s="1" customFormat="1" ht="39" x14ac:dyDescent="0.2">
      <c r="B614" s="29"/>
      <c r="D614" s="138" t="s">
        <v>124</v>
      </c>
      <c r="F614" s="139" t="s">
        <v>1127</v>
      </c>
      <c r="I614" s="140"/>
      <c r="L614" s="29"/>
      <c r="M614" s="141"/>
      <c r="T614" s="50"/>
      <c r="AT614" s="14" t="s">
        <v>124</v>
      </c>
      <c r="AU614" s="14" t="s">
        <v>78</v>
      </c>
    </row>
    <row r="615" spans="2:65" s="1" customFormat="1" ht="49.15" customHeight="1" x14ac:dyDescent="0.2">
      <c r="B615" s="124"/>
      <c r="C615" s="125" t="s">
        <v>628</v>
      </c>
      <c r="D615" s="125" t="s">
        <v>118</v>
      </c>
      <c r="E615" s="126" t="s">
        <v>1128</v>
      </c>
      <c r="F615" s="127" t="s">
        <v>1129</v>
      </c>
      <c r="G615" s="128" t="s">
        <v>593</v>
      </c>
      <c r="H615" s="129">
        <v>20</v>
      </c>
      <c r="I615" s="130"/>
      <c r="J615" s="131">
        <f>ROUND(I615*H615,2)</f>
        <v>0</v>
      </c>
      <c r="K615" s="127" t="s">
        <v>122</v>
      </c>
      <c r="L615" s="29"/>
      <c r="M615" s="132" t="s">
        <v>3</v>
      </c>
      <c r="N615" s="133" t="s">
        <v>39</v>
      </c>
      <c r="P615" s="134">
        <f>O615*H615</f>
        <v>0</v>
      </c>
      <c r="Q615" s="134">
        <v>0</v>
      </c>
      <c r="R615" s="134">
        <f>Q615*H615</f>
        <v>0</v>
      </c>
      <c r="S615" s="134">
        <v>0</v>
      </c>
      <c r="T615" s="135">
        <f>S615*H615</f>
        <v>0</v>
      </c>
      <c r="AR615" s="136" t="s">
        <v>123</v>
      </c>
      <c r="AT615" s="136" t="s">
        <v>118</v>
      </c>
      <c r="AU615" s="136" t="s">
        <v>78</v>
      </c>
      <c r="AY615" s="14" t="s">
        <v>115</v>
      </c>
      <c r="BE615" s="137">
        <f>IF(N615="základní",J615,0)</f>
        <v>0</v>
      </c>
      <c r="BF615" s="137">
        <f>IF(N615="snížená",J615,0)</f>
        <v>0</v>
      </c>
      <c r="BG615" s="137">
        <f>IF(N615="zákl. přenesená",J615,0)</f>
        <v>0</v>
      </c>
      <c r="BH615" s="137">
        <f>IF(N615="sníž. přenesená",J615,0)</f>
        <v>0</v>
      </c>
      <c r="BI615" s="137">
        <f>IF(N615="nulová",J615,0)</f>
        <v>0</v>
      </c>
      <c r="BJ615" s="14" t="s">
        <v>76</v>
      </c>
      <c r="BK615" s="137">
        <f>ROUND(I615*H615,2)</f>
        <v>0</v>
      </c>
      <c r="BL615" s="14" t="s">
        <v>123</v>
      </c>
      <c r="BM615" s="136" t="s">
        <v>1130</v>
      </c>
    </row>
    <row r="616" spans="2:65" s="1" customFormat="1" ht="39" x14ac:dyDescent="0.2">
      <c r="B616" s="29"/>
      <c r="D616" s="138" t="s">
        <v>124</v>
      </c>
      <c r="F616" s="139" t="s">
        <v>1127</v>
      </c>
      <c r="I616" s="140"/>
      <c r="L616" s="29"/>
      <c r="M616" s="141"/>
      <c r="T616" s="50"/>
      <c r="AT616" s="14" t="s">
        <v>124</v>
      </c>
      <c r="AU616" s="14" t="s">
        <v>78</v>
      </c>
    </row>
    <row r="617" spans="2:65" s="1" customFormat="1" ht="33" customHeight="1" x14ac:dyDescent="0.2">
      <c r="B617" s="124"/>
      <c r="C617" s="125" t="s">
        <v>1131</v>
      </c>
      <c r="D617" s="125" t="s">
        <v>118</v>
      </c>
      <c r="E617" s="126" t="s">
        <v>1132</v>
      </c>
      <c r="F617" s="127" t="s">
        <v>1133</v>
      </c>
      <c r="G617" s="128" t="s">
        <v>408</v>
      </c>
      <c r="H617" s="129">
        <v>1000</v>
      </c>
      <c r="I617" s="130"/>
      <c r="J617" s="131">
        <f>ROUND(I617*H617,2)</f>
        <v>0</v>
      </c>
      <c r="K617" s="127" t="s">
        <v>122</v>
      </c>
      <c r="L617" s="29"/>
      <c r="M617" s="132" t="s">
        <v>3</v>
      </c>
      <c r="N617" s="133" t="s">
        <v>39</v>
      </c>
      <c r="P617" s="134">
        <f>O617*H617</f>
        <v>0</v>
      </c>
      <c r="Q617" s="134">
        <v>0</v>
      </c>
      <c r="R617" s="134">
        <f>Q617*H617</f>
        <v>0</v>
      </c>
      <c r="S617" s="134">
        <v>0</v>
      </c>
      <c r="T617" s="135">
        <f>S617*H617</f>
        <v>0</v>
      </c>
      <c r="AR617" s="136" t="s">
        <v>123</v>
      </c>
      <c r="AT617" s="136" t="s">
        <v>118</v>
      </c>
      <c r="AU617" s="136" t="s">
        <v>78</v>
      </c>
      <c r="AY617" s="14" t="s">
        <v>115</v>
      </c>
      <c r="BE617" s="137">
        <f>IF(N617="základní",J617,0)</f>
        <v>0</v>
      </c>
      <c r="BF617" s="137">
        <f>IF(N617="snížená",J617,0)</f>
        <v>0</v>
      </c>
      <c r="BG617" s="137">
        <f>IF(N617="zákl. přenesená",J617,0)</f>
        <v>0</v>
      </c>
      <c r="BH617" s="137">
        <f>IF(N617="sníž. přenesená",J617,0)</f>
        <v>0</v>
      </c>
      <c r="BI617" s="137">
        <f>IF(N617="nulová",J617,0)</f>
        <v>0</v>
      </c>
      <c r="BJ617" s="14" t="s">
        <v>76</v>
      </c>
      <c r="BK617" s="137">
        <f>ROUND(I617*H617,2)</f>
        <v>0</v>
      </c>
      <c r="BL617" s="14" t="s">
        <v>123</v>
      </c>
      <c r="BM617" s="136" t="s">
        <v>1134</v>
      </c>
    </row>
    <row r="618" spans="2:65" s="1" customFormat="1" ht="19.5" x14ac:dyDescent="0.2">
      <c r="B618" s="29"/>
      <c r="D618" s="138" t="s">
        <v>124</v>
      </c>
      <c r="F618" s="139" t="s">
        <v>1135</v>
      </c>
      <c r="I618" s="140"/>
      <c r="L618" s="29"/>
      <c r="M618" s="141"/>
      <c r="T618" s="50"/>
      <c r="AT618" s="14" t="s">
        <v>124</v>
      </c>
      <c r="AU618" s="14" t="s">
        <v>78</v>
      </c>
    </row>
    <row r="619" spans="2:65" s="1" customFormat="1" ht="24.2" customHeight="1" x14ac:dyDescent="0.2">
      <c r="B619" s="124"/>
      <c r="C619" s="125" t="s">
        <v>632</v>
      </c>
      <c r="D619" s="125" t="s">
        <v>118</v>
      </c>
      <c r="E619" s="126" t="s">
        <v>1136</v>
      </c>
      <c r="F619" s="127" t="s">
        <v>1137</v>
      </c>
      <c r="G619" s="128" t="s">
        <v>408</v>
      </c>
      <c r="H619" s="129">
        <v>1000</v>
      </c>
      <c r="I619" s="130"/>
      <c r="J619" s="131">
        <f>ROUND(I619*H619,2)</f>
        <v>0</v>
      </c>
      <c r="K619" s="127" t="s">
        <v>122</v>
      </c>
      <c r="L619" s="29"/>
      <c r="M619" s="132" t="s">
        <v>3</v>
      </c>
      <c r="N619" s="133" t="s">
        <v>39</v>
      </c>
      <c r="P619" s="134">
        <f>O619*H619</f>
        <v>0</v>
      </c>
      <c r="Q619" s="134">
        <v>0</v>
      </c>
      <c r="R619" s="134">
        <f>Q619*H619</f>
        <v>0</v>
      </c>
      <c r="S619" s="134">
        <v>0</v>
      </c>
      <c r="T619" s="135">
        <f>S619*H619</f>
        <v>0</v>
      </c>
      <c r="AR619" s="136" t="s">
        <v>123</v>
      </c>
      <c r="AT619" s="136" t="s">
        <v>118</v>
      </c>
      <c r="AU619" s="136" t="s">
        <v>78</v>
      </c>
      <c r="AY619" s="14" t="s">
        <v>115</v>
      </c>
      <c r="BE619" s="137">
        <f>IF(N619="základní",J619,0)</f>
        <v>0</v>
      </c>
      <c r="BF619" s="137">
        <f>IF(N619="snížená",J619,0)</f>
        <v>0</v>
      </c>
      <c r="BG619" s="137">
        <f>IF(N619="zákl. přenesená",J619,0)</f>
        <v>0</v>
      </c>
      <c r="BH619" s="137">
        <f>IF(N619="sníž. přenesená",J619,0)</f>
        <v>0</v>
      </c>
      <c r="BI619" s="137">
        <f>IF(N619="nulová",J619,0)</f>
        <v>0</v>
      </c>
      <c r="BJ619" s="14" t="s">
        <v>76</v>
      </c>
      <c r="BK619" s="137">
        <f>ROUND(I619*H619,2)</f>
        <v>0</v>
      </c>
      <c r="BL619" s="14" t="s">
        <v>123</v>
      </c>
      <c r="BM619" s="136" t="s">
        <v>1138</v>
      </c>
    </row>
    <row r="620" spans="2:65" s="1" customFormat="1" ht="19.5" x14ac:dyDescent="0.2">
      <c r="B620" s="29"/>
      <c r="D620" s="138" t="s">
        <v>124</v>
      </c>
      <c r="F620" s="139" t="s">
        <v>1135</v>
      </c>
      <c r="I620" s="140"/>
      <c r="L620" s="29"/>
      <c r="M620" s="141"/>
      <c r="T620" s="50"/>
      <c r="AT620" s="14" t="s">
        <v>124</v>
      </c>
      <c r="AU620" s="14" t="s">
        <v>78</v>
      </c>
    </row>
    <row r="621" spans="2:65" s="1" customFormat="1" ht="33" customHeight="1" x14ac:dyDescent="0.2">
      <c r="B621" s="124"/>
      <c r="C621" s="125" t="s">
        <v>1139</v>
      </c>
      <c r="D621" s="125" t="s">
        <v>118</v>
      </c>
      <c r="E621" s="126" t="s">
        <v>1140</v>
      </c>
      <c r="F621" s="127" t="s">
        <v>1141</v>
      </c>
      <c r="G621" s="128" t="s">
        <v>121</v>
      </c>
      <c r="H621" s="129">
        <v>2</v>
      </c>
      <c r="I621" s="130"/>
      <c r="J621" s="131">
        <f>ROUND(I621*H621,2)</f>
        <v>0</v>
      </c>
      <c r="K621" s="127" t="s">
        <v>122</v>
      </c>
      <c r="L621" s="29"/>
      <c r="M621" s="132" t="s">
        <v>3</v>
      </c>
      <c r="N621" s="133" t="s">
        <v>39</v>
      </c>
      <c r="P621" s="134">
        <f>O621*H621</f>
        <v>0</v>
      </c>
      <c r="Q621" s="134">
        <v>0</v>
      </c>
      <c r="R621" s="134">
        <f>Q621*H621</f>
        <v>0</v>
      </c>
      <c r="S621" s="134">
        <v>0</v>
      </c>
      <c r="T621" s="135">
        <f>S621*H621</f>
        <v>0</v>
      </c>
      <c r="AR621" s="136" t="s">
        <v>123</v>
      </c>
      <c r="AT621" s="136" t="s">
        <v>118</v>
      </c>
      <c r="AU621" s="136" t="s">
        <v>78</v>
      </c>
      <c r="AY621" s="14" t="s">
        <v>115</v>
      </c>
      <c r="BE621" s="137">
        <f>IF(N621="základní",J621,0)</f>
        <v>0</v>
      </c>
      <c r="BF621" s="137">
        <f>IF(N621="snížená",J621,0)</f>
        <v>0</v>
      </c>
      <c r="BG621" s="137">
        <f>IF(N621="zákl. přenesená",J621,0)</f>
        <v>0</v>
      </c>
      <c r="BH621" s="137">
        <f>IF(N621="sníž. přenesená",J621,0)</f>
        <v>0</v>
      </c>
      <c r="BI621" s="137">
        <f>IF(N621="nulová",J621,0)</f>
        <v>0</v>
      </c>
      <c r="BJ621" s="14" t="s">
        <v>76</v>
      </c>
      <c r="BK621" s="137">
        <f>ROUND(I621*H621,2)</f>
        <v>0</v>
      </c>
      <c r="BL621" s="14" t="s">
        <v>123</v>
      </c>
      <c r="BM621" s="136" t="s">
        <v>1142</v>
      </c>
    </row>
    <row r="622" spans="2:65" s="1" customFormat="1" ht="19.5" x14ac:dyDescent="0.2">
      <c r="B622" s="29"/>
      <c r="D622" s="138" t="s">
        <v>124</v>
      </c>
      <c r="F622" s="139" t="s">
        <v>1143</v>
      </c>
      <c r="I622" s="140"/>
      <c r="L622" s="29"/>
      <c r="M622" s="141"/>
      <c r="T622" s="50"/>
      <c r="AT622" s="14" t="s">
        <v>124</v>
      </c>
      <c r="AU622" s="14" t="s">
        <v>78</v>
      </c>
    </row>
    <row r="623" spans="2:65" s="1" customFormat="1" ht="33" customHeight="1" x14ac:dyDescent="0.2">
      <c r="B623" s="124"/>
      <c r="C623" s="125" t="s">
        <v>635</v>
      </c>
      <c r="D623" s="125" t="s">
        <v>118</v>
      </c>
      <c r="E623" s="126" t="s">
        <v>1144</v>
      </c>
      <c r="F623" s="127" t="s">
        <v>1145</v>
      </c>
      <c r="G623" s="128" t="s">
        <v>121</v>
      </c>
      <c r="H623" s="129">
        <v>2</v>
      </c>
      <c r="I623" s="130"/>
      <c r="J623" s="131">
        <f>ROUND(I623*H623,2)</f>
        <v>0</v>
      </c>
      <c r="K623" s="127" t="s">
        <v>122</v>
      </c>
      <c r="L623" s="29"/>
      <c r="M623" s="132" t="s">
        <v>3</v>
      </c>
      <c r="N623" s="133" t="s">
        <v>39</v>
      </c>
      <c r="P623" s="134">
        <f>O623*H623</f>
        <v>0</v>
      </c>
      <c r="Q623" s="134">
        <v>0</v>
      </c>
      <c r="R623" s="134">
        <f>Q623*H623</f>
        <v>0</v>
      </c>
      <c r="S623" s="134">
        <v>0</v>
      </c>
      <c r="T623" s="135">
        <f>S623*H623</f>
        <v>0</v>
      </c>
      <c r="AR623" s="136" t="s">
        <v>123</v>
      </c>
      <c r="AT623" s="136" t="s">
        <v>118</v>
      </c>
      <c r="AU623" s="136" t="s">
        <v>78</v>
      </c>
      <c r="AY623" s="14" t="s">
        <v>115</v>
      </c>
      <c r="BE623" s="137">
        <f>IF(N623="základní",J623,0)</f>
        <v>0</v>
      </c>
      <c r="BF623" s="137">
        <f>IF(N623="snížená",J623,0)</f>
        <v>0</v>
      </c>
      <c r="BG623" s="137">
        <f>IF(N623="zákl. přenesená",J623,0)</f>
        <v>0</v>
      </c>
      <c r="BH623" s="137">
        <f>IF(N623="sníž. přenesená",J623,0)</f>
        <v>0</v>
      </c>
      <c r="BI623" s="137">
        <f>IF(N623="nulová",J623,0)</f>
        <v>0</v>
      </c>
      <c r="BJ623" s="14" t="s">
        <v>76</v>
      </c>
      <c r="BK623" s="137">
        <f>ROUND(I623*H623,2)</f>
        <v>0</v>
      </c>
      <c r="BL623" s="14" t="s">
        <v>123</v>
      </c>
      <c r="BM623" s="136" t="s">
        <v>1146</v>
      </c>
    </row>
    <row r="624" spans="2:65" s="1" customFormat="1" ht="19.5" x14ac:dyDescent="0.2">
      <c r="B624" s="29"/>
      <c r="D624" s="138" t="s">
        <v>124</v>
      </c>
      <c r="F624" s="139" t="s">
        <v>1143</v>
      </c>
      <c r="I624" s="140"/>
      <c r="L624" s="29"/>
      <c r="M624" s="141"/>
      <c r="T624" s="50"/>
      <c r="AT624" s="14" t="s">
        <v>124</v>
      </c>
      <c r="AU624" s="14" t="s">
        <v>78</v>
      </c>
    </row>
    <row r="625" spans="2:65" s="1" customFormat="1" ht="37.9" customHeight="1" x14ac:dyDescent="0.2">
      <c r="B625" s="124"/>
      <c r="C625" s="125" t="s">
        <v>1147</v>
      </c>
      <c r="D625" s="125" t="s">
        <v>118</v>
      </c>
      <c r="E625" s="126" t="s">
        <v>1148</v>
      </c>
      <c r="F625" s="127" t="s">
        <v>1149</v>
      </c>
      <c r="G625" s="128" t="s">
        <v>408</v>
      </c>
      <c r="H625" s="129">
        <v>20</v>
      </c>
      <c r="I625" s="130"/>
      <c r="J625" s="131">
        <f>ROUND(I625*H625,2)</f>
        <v>0</v>
      </c>
      <c r="K625" s="127" t="s">
        <v>122</v>
      </c>
      <c r="L625" s="29"/>
      <c r="M625" s="132" t="s">
        <v>3</v>
      </c>
      <c r="N625" s="133" t="s">
        <v>39</v>
      </c>
      <c r="P625" s="134">
        <f>O625*H625</f>
        <v>0</v>
      </c>
      <c r="Q625" s="134">
        <v>0</v>
      </c>
      <c r="R625" s="134">
        <f>Q625*H625</f>
        <v>0</v>
      </c>
      <c r="S625" s="134">
        <v>0</v>
      </c>
      <c r="T625" s="135">
        <f>S625*H625</f>
        <v>0</v>
      </c>
      <c r="AR625" s="136" t="s">
        <v>123</v>
      </c>
      <c r="AT625" s="136" t="s">
        <v>118</v>
      </c>
      <c r="AU625" s="136" t="s">
        <v>78</v>
      </c>
      <c r="AY625" s="14" t="s">
        <v>115</v>
      </c>
      <c r="BE625" s="137">
        <f>IF(N625="základní",J625,0)</f>
        <v>0</v>
      </c>
      <c r="BF625" s="137">
        <f>IF(N625="snížená",J625,0)</f>
        <v>0</v>
      </c>
      <c r="BG625" s="137">
        <f>IF(N625="zákl. přenesená",J625,0)</f>
        <v>0</v>
      </c>
      <c r="BH625" s="137">
        <f>IF(N625="sníž. přenesená",J625,0)</f>
        <v>0</v>
      </c>
      <c r="BI625" s="137">
        <f>IF(N625="nulová",J625,0)</f>
        <v>0</v>
      </c>
      <c r="BJ625" s="14" t="s">
        <v>76</v>
      </c>
      <c r="BK625" s="137">
        <f>ROUND(I625*H625,2)</f>
        <v>0</v>
      </c>
      <c r="BL625" s="14" t="s">
        <v>123</v>
      </c>
      <c r="BM625" s="136" t="s">
        <v>1150</v>
      </c>
    </row>
    <row r="626" spans="2:65" s="1" customFormat="1" ht="29.25" x14ac:dyDescent="0.2">
      <c r="B626" s="29"/>
      <c r="D626" s="138" t="s">
        <v>124</v>
      </c>
      <c r="F626" s="139" t="s">
        <v>1151</v>
      </c>
      <c r="I626" s="140"/>
      <c r="L626" s="29"/>
      <c r="M626" s="141"/>
      <c r="T626" s="50"/>
      <c r="AT626" s="14" t="s">
        <v>124</v>
      </c>
      <c r="AU626" s="14" t="s">
        <v>78</v>
      </c>
    </row>
    <row r="627" spans="2:65" s="1" customFormat="1" ht="37.9" customHeight="1" x14ac:dyDescent="0.2">
      <c r="B627" s="124"/>
      <c r="C627" s="125" t="s">
        <v>639</v>
      </c>
      <c r="D627" s="125" t="s">
        <v>118</v>
      </c>
      <c r="E627" s="126" t="s">
        <v>1152</v>
      </c>
      <c r="F627" s="127" t="s">
        <v>1153</v>
      </c>
      <c r="G627" s="128" t="s">
        <v>408</v>
      </c>
      <c r="H627" s="129">
        <v>20</v>
      </c>
      <c r="I627" s="130"/>
      <c r="J627" s="131">
        <f>ROUND(I627*H627,2)</f>
        <v>0</v>
      </c>
      <c r="K627" s="127" t="s">
        <v>122</v>
      </c>
      <c r="L627" s="29"/>
      <c r="M627" s="132" t="s">
        <v>3</v>
      </c>
      <c r="N627" s="133" t="s">
        <v>39</v>
      </c>
      <c r="P627" s="134">
        <f>O627*H627</f>
        <v>0</v>
      </c>
      <c r="Q627" s="134">
        <v>0</v>
      </c>
      <c r="R627" s="134">
        <f>Q627*H627</f>
        <v>0</v>
      </c>
      <c r="S627" s="134">
        <v>0</v>
      </c>
      <c r="T627" s="135">
        <f>S627*H627</f>
        <v>0</v>
      </c>
      <c r="AR627" s="136" t="s">
        <v>123</v>
      </c>
      <c r="AT627" s="136" t="s">
        <v>118</v>
      </c>
      <c r="AU627" s="136" t="s">
        <v>78</v>
      </c>
      <c r="AY627" s="14" t="s">
        <v>115</v>
      </c>
      <c r="BE627" s="137">
        <f>IF(N627="základní",J627,0)</f>
        <v>0</v>
      </c>
      <c r="BF627" s="137">
        <f>IF(N627="snížená",J627,0)</f>
        <v>0</v>
      </c>
      <c r="BG627" s="137">
        <f>IF(N627="zákl. přenesená",J627,0)</f>
        <v>0</v>
      </c>
      <c r="BH627" s="137">
        <f>IF(N627="sníž. přenesená",J627,0)</f>
        <v>0</v>
      </c>
      <c r="BI627" s="137">
        <f>IF(N627="nulová",J627,0)</f>
        <v>0</v>
      </c>
      <c r="BJ627" s="14" t="s">
        <v>76</v>
      </c>
      <c r="BK627" s="137">
        <f>ROUND(I627*H627,2)</f>
        <v>0</v>
      </c>
      <c r="BL627" s="14" t="s">
        <v>123</v>
      </c>
      <c r="BM627" s="136" t="s">
        <v>1154</v>
      </c>
    </row>
    <row r="628" spans="2:65" s="1" customFormat="1" ht="29.25" x14ac:dyDescent="0.2">
      <c r="B628" s="29"/>
      <c r="D628" s="138" t="s">
        <v>124</v>
      </c>
      <c r="F628" s="139" t="s">
        <v>1151</v>
      </c>
      <c r="I628" s="140"/>
      <c r="L628" s="29"/>
      <c r="M628" s="141"/>
      <c r="T628" s="50"/>
      <c r="AT628" s="14" t="s">
        <v>124</v>
      </c>
      <c r="AU628" s="14" t="s">
        <v>78</v>
      </c>
    </row>
    <row r="629" spans="2:65" s="1" customFormat="1" ht="37.9" customHeight="1" x14ac:dyDescent="0.2">
      <c r="B629" s="124"/>
      <c r="C629" s="125" t="s">
        <v>1155</v>
      </c>
      <c r="D629" s="125" t="s">
        <v>118</v>
      </c>
      <c r="E629" s="126" t="s">
        <v>1156</v>
      </c>
      <c r="F629" s="127" t="s">
        <v>1157</v>
      </c>
      <c r="G629" s="128" t="s">
        <v>408</v>
      </c>
      <c r="H629" s="129">
        <v>20</v>
      </c>
      <c r="I629" s="130"/>
      <c r="J629" s="131">
        <f>ROUND(I629*H629,2)</f>
        <v>0</v>
      </c>
      <c r="K629" s="127" t="s">
        <v>122</v>
      </c>
      <c r="L629" s="29"/>
      <c r="M629" s="132" t="s">
        <v>3</v>
      </c>
      <c r="N629" s="133" t="s">
        <v>39</v>
      </c>
      <c r="P629" s="134">
        <f>O629*H629</f>
        <v>0</v>
      </c>
      <c r="Q629" s="134">
        <v>0</v>
      </c>
      <c r="R629" s="134">
        <f>Q629*H629</f>
        <v>0</v>
      </c>
      <c r="S629" s="134">
        <v>0</v>
      </c>
      <c r="T629" s="135">
        <f>S629*H629</f>
        <v>0</v>
      </c>
      <c r="AR629" s="136" t="s">
        <v>123</v>
      </c>
      <c r="AT629" s="136" t="s">
        <v>118</v>
      </c>
      <c r="AU629" s="136" t="s">
        <v>78</v>
      </c>
      <c r="AY629" s="14" t="s">
        <v>115</v>
      </c>
      <c r="BE629" s="137">
        <f>IF(N629="základní",J629,0)</f>
        <v>0</v>
      </c>
      <c r="BF629" s="137">
        <f>IF(N629="snížená",J629,0)</f>
        <v>0</v>
      </c>
      <c r="BG629" s="137">
        <f>IF(N629="zákl. přenesená",J629,0)</f>
        <v>0</v>
      </c>
      <c r="BH629" s="137">
        <f>IF(N629="sníž. přenesená",J629,0)</f>
        <v>0</v>
      </c>
      <c r="BI629" s="137">
        <f>IF(N629="nulová",J629,0)</f>
        <v>0</v>
      </c>
      <c r="BJ629" s="14" t="s">
        <v>76</v>
      </c>
      <c r="BK629" s="137">
        <f>ROUND(I629*H629,2)</f>
        <v>0</v>
      </c>
      <c r="BL629" s="14" t="s">
        <v>123</v>
      </c>
      <c r="BM629" s="136" t="s">
        <v>1158</v>
      </c>
    </row>
    <row r="630" spans="2:65" s="1" customFormat="1" ht="29.25" x14ac:dyDescent="0.2">
      <c r="B630" s="29"/>
      <c r="D630" s="138" t="s">
        <v>124</v>
      </c>
      <c r="F630" s="139" t="s">
        <v>1151</v>
      </c>
      <c r="I630" s="140"/>
      <c r="L630" s="29"/>
      <c r="M630" s="141"/>
      <c r="T630" s="50"/>
      <c r="AT630" s="14" t="s">
        <v>124</v>
      </c>
      <c r="AU630" s="14" t="s">
        <v>78</v>
      </c>
    </row>
    <row r="631" spans="2:65" s="1" customFormat="1" ht="37.9" customHeight="1" x14ac:dyDescent="0.2">
      <c r="B631" s="124"/>
      <c r="C631" s="125" t="s">
        <v>642</v>
      </c>
      <c r="D631" s="125" t="s">
        <v>118</v>
      </c>
      <c r="E631" s="126" t="s">
        <v>1159</v>
      </c>
      <c r="F631" s="127" t="s">
        <v>1160</v>
      </c>
      <c r="G631" s="128" t="s">
        <v>408</v>
      </c>
      <c r="H631" s="129">
        <v>20</v>
      </c>
      <c r="I631" s="130"/>
      <c r="J631" s="131">
        <f>ROUND(I631*H631,2)</f>
        <v>0</v>
      </c>
      <c r="K631" s="127" t="s">
        <v>122</v>
      </c>
      <c r="L631" s="29"/>
      <c r="M631" s="132" t="s">
        <v>3</v>
      </c>
      <c r="N631" s="133" t="s">
        <v>39</v>
      </c>
      <c r="P631" s="134">
        <f>O631*H631</f>
        <v>0</v>
      </c>
      <c r="Q631" s="134">
        <v>0</v>
      </c>
      <c r="R631" s="134">
        <f>Q631*H631</f>
        <v>0</v>
      </c>
      <c r="S631" s="134">
        <v>0</v>
      </c>
      <c r="T631" s="135">
        <f>S631*H631</f>
        <v>0</v>
      </c>
      <c r="AR631" s="136" t="s">
        <v>123</v>
      </c>
      <c r="AT631" s="136" t="s">
        <v>118</v>
      </c>
      <c r="AU631" s="136" t="s">
        <v>78</v>
      </c>
      <c r="AY631" s="14" t="s">
        <v>115</v>
      </c>
      <c r="BE631" s="137">
        <f>IF(N631="základní",J631,0)</f>
        <v>0</v>
      </c>
      <c r="BF631" s="137">
        <f>IF(N631="snížená",J631,0)</f>
        <v>0</v>
      </c>
      <c r="BG631" s="137">
        <f>IF(N631="zákl. přenesená",J631,0)</f>
        <v>0</v>
      </c>
      <c r="BH631" s="137">
        <f>IF(N631="sníž. přenesená",J631,0)</f>
        <v>0</v>
      </c>
      <c r="BI631" s="137">
        <f>IF(N631="nulová",J631,0)</f>
        <v>0</v>
      </c>
      <c r="BJ631" s="14" t="s">
        <v>76</v>
      </c>
      <c r="BK631" s="137">
        <f>ROUND(I631*H631,2)</f>
        <v>0</v>
      </c>
      <c r="BL631" s="14" t="s">
        <v>123</v>
      </c>
      <c r="BM631" s="136" t="s">
        <v>1161</v>
      </c>
    </row>
    <row r="632" spans="2:65" s="1" customFormat="1" ht="29.25" x14ac:dyDescent="0.2">
      <c r="B632" s="29"/>
      <c r="D632" s="138" t="s">
        <v>124</v>
      </c>
      <c r="F632" s="139" t="s">
        <v>1151</v>
      </c>
      <c r="I632" s="140"/>
      <c r="L632" s="29"/>
      <c r="M632" s="141"/>
      <c r="T632" s="50"/>
      <c r="AT632" s="14" t="s">
        <v>124</v>
      </c>
      <c r="AU632" s="14" t="s">
        <v>78</v>
      </c>
    </row>
    <row r="633" spans="2:65" s="1" customFormat="1" ht="44.25" customHeight="1" x14ac:dyDescent="0.2">
      <c r="B633" s="124"/>
      <c r="C633" s="125" t="s">
        <v>1162</v>
      </c>
      <c r="D633" s="125" t="s">
        <v>118</v>
      </c>
      <c r="E633" s="126" t="s">
        <v>1163</v>
      </c>
      <c r="F633" s="127" t="s">
        <v>1164</v>
      </c>
      <c r="G633" s="128" t="s">
        <v>408</v>
      </c>
      <c r="H633" s="129">
        <v>20</v>
      </c>
      <c r="I633" s="130"/>
      <c r="J633" s="131">
        <f>ROUND(I633*H633,2)</f>
        <v>0</v>
      </c>
      <c r="K633" s="127" t="s">
        <v>122</v>
      </c>
      <c r="L633" s="29"/>
      <c r="M633" s="132" t="s">
        <v>3</v>
      </c>
      <c r="N633" s="133" t="s">
        <v>39</v>
      </c>
      <c r="P633" s="134">
        <f>O633*H633</f>
        <v>0</v>
      </c>
      <c r="Q633" s="134">
        <v>0</v>
      </c>
      <c r="R633" s="134">
        <f>Q633*H633</f>
        <v>0</v>
      </c>
      <c r="S633" s="134">
        <v>0</v>
      </c>
      <c r="T633" s="135">
        <f>S633*H633</f>
        <v>0</v>
      </c>
      <c r="AR633" s="136" t="s">
        <v>123</v>
      </c>
      <c r="AT633" s="136" t="s">
        <v>118</v>
      </c>
      <c r="AU633" s="136" t="s">
        <v>78</v>
      </c>
      <c r="AY633" s="14" t="s">
        <v>115</v>
      </c>
      <c r="BE633" s="137">
        <f>IF(N633="základní",J633,0)</f>
        <v>0</v>
      </c>
      <c r="BF633" s="137">
        <f>IF(N633="snížená",J633,0)</f>
        <v>0</v>
      </c>
      <c r="BG633" s="137">
        <f>IF(N633="zákl. přenesená",J633,0)</f>
        <v>0</v>
      </c>
      <c r="BH633" s="137">
        <f>IF(N633="sníž. přenesená",J633,0)</f>
        <v>0</v>
      </c>
      <c r="BI633" s="137">
        <f>IF(N633="nulová",J633,0)</f>
        <v>0</v>
      </c>
      <c r="BJ633" s="14" t="s">
        <v>76</v>
      </c>
      <c r="BK633" s="137">
        <f>ROUND(I633*H633,2)</f>
        <v>0</v>
      </c>
      <c r="BL633" s="14" t="s">
        <v>123</v>
      </c>
      <c r="BM633" s="136" t="s">
        <v>1165</v>
      </c>
    </row>
    <row r="634" spans="2:65" s="1" customFormat="1" ht="29.25" x14ac:dyDescent="0.2">
      <c r="B634" s="29"/>
      <c r="D634" s="138" t="s">
        <v>124</v>
      </c>
      <c r="F634" s="139" t="s">
        <v>1151</v>
      </c>
      <c r="I634" s="140"/>
      <c r="L634" s="29"/>
      <c r="M634" s="141"/>
      <c r="T634" s="50"/>
      <c r="AT634" s="14" t="s">
        <v>124</v>
      </c>
      <c r="AU634" s="14" t="s">
        <v>78</v>
      </c>
    </row>
    <row r="635" spans="2:65" s="1" customFormat="1" ht="37.9" customHeight="1" x14ac:dyDescent="0.2">
      <c r="B635" s="124"/>
      <c r="C635" s="125" t="s">
        <v>646</v>
      </c>
      <c r="D635" s="125" t="s">
        <v>118</v>
      </c>
      <c r="E635" s="126" t="s">
        <v>1166</v>
      </c>
      <c r="F635" s="127" t="s">
        <v>1167</v>
      </c>
      <c r="G635" s="128" t="s">
        <v>408</v>
      </c>
      <c r="H635" s="129">
        <v>20</v>
      </c>
      <c r="I635" s="130"/>
      <c r="J635" s="131">
        <f>ROUND(I635*H635,2)</f>
        <v>0</v>
      </c>
      <c r="K635" s="127" t="s">
        <v>122</v>
      </c>
      <c r="L635" s="29"/>
      <c r="M635" s="132" t="s">
        <v>3</v>
      </c>
      <c r="N635" s="133" t="s">
        <v>39</v>
      </c>
      <c r="P635" s="134">
        <f>O635*H635</f>
        <v>0</v>
      </c>
      <c r="Q635" s="134">
        <v>0</v>
      </c>
      <c r="R635" s="134">
        <f>Q635*H635</f>
        <v>0</v>
      </c>
      <c r="S635" s="134">
        <v>0</v>
      </c>
      <c r="T635" s="135">
        <f>S635*H635</f>
        <v>0</v>
      </c>
      <c r="AR635" s="136" t="s">
        <v>123</v>
      </c>
      <c r="AT635" s="136" t="s">
        <v>118</v>
      </c>
      <c r="AU635" s="136" t="s">
        <v>78</v>
      </c>
      <c r="AY635" s="14" t="s">
        <v>115</v>
      </c>
      <c r="BE635" s="137">
        <f>IF(N635="základní",J635,0)</f>
        <v>0</v>
      </c>
      <c r="BF635" s="137">
        <f>IF(N635="snížená",J635,0)</f>
        <v>0</v>
      </c>
      <c r="BG635" s="137">
        <f>IF(N635="zákl. přenesená",J635,0)</f>
        <v>0</v>
      </c>
      <c r="BH635" s="137">
        <f>IF(N635="sníž. přenesená",J635,0)</f>
        <v>0</v>
      </c>
      <c r="BI635" s="137">
        <f>IF(N635="nulová",J635,0)</f>
        <v>0</v>
      </c>
      <c r="BJ635" s="14" t="s">
        <v>76</v>
      </c>
      <c r="BK635" s="137">
        <f>ROUND(I635*H635,2)</f>
        <v>0</v>
      </c>
      <c r="BL635" s="14" t="s">
        <v>123</v>
      </c>
      <c r="BM635" s="136" t="s">
        <v>1168</v>
      </c>
    </row>
    <row r="636" spans="2:65" s="1" customFormat="1" ht="29.25" x14ac:dyDescent="0.2">
      <c r="B636" s="29"/>
      <c r="D636" s="138" t="s">
        <v>124</v>
      </c>
      <c r="F636" s="139" t="s">
        <v>1151</v>
      </c>
      <c r="I636" s="140"/>
      <c r="L636" s="29"/>
      <c r="M636" s="141"/>
      <c r="T636" s="50"/>
      <c r="AT636" s="14" t="s">
        <v>124</v>
      </c>
      <c r="AU636" s="14" t="s">
        <v>78</v>
      </c>
    </row>
    <row r="637" spans="2:65" s="1" customFormat="1" ht="44.25" customHeight="1" x14ac:dyDescent="0.2">
      <c r="B637" s="124"/>
      <c r="C637" s="125" t="s">
        <v>1169</v>
      </c>
      <c r="D637" s="125" t="s">
        <v>118</v>
      </c>
      <c r="E637" s="126" t="s">
        <v>1170</v>
      </c>
      <c r="F637" s="127" t="s">
        <v>1171</v>
      </c>
      <c r="G637" s="128" t="s">
        <v>408</v>
      </c>
      <c r="H637" s="129">
        <v>5</v>
      </c>
      <c r="I637" s="130"/>
      <c r="J637" s="131">
        <f>ROUND(I637*H637,2)</f>
        <v>0</v>
      </c>
      <c r="K637" s="127" t="s">
        <v>122</v>
      </c>
      <c r="L637" s="29"/>
      <c r="M637" s="132" t="s">
        <v>3</v>
      </c>
      <c r="N637" s="133" t="s">
        <v>39</v>
      </c>
      <c r="P637" s="134">
        <f>O637*H637</f>
        <v>0</v>
      </c>
      <c r="Q637" s="134">
        <v>0</v>
      </c>
      <c r="R637" s="134">
        <f>Q637*H637</f>
        <v>0</v>
      </c>
      <c r="S637" s="134">
        <v>0</v>
      </c>
      <c r="T637" s="135">
        <f>S637*H637</f>
        <v>0</v>
      </c>
      <c r="AR637" s="136" t="s">
        <v>123</v>
      </c>
      <c r="AT637" s="136" t="s">
        <v>118</v>
      </c>
      <c r="AU637" s="136" t="s">
        <v>78</v>
      </c>
      <c r="AY637" s="14" t="s">
        <v>115</v>
      </c>
      <c r="BE637" s="137">
        <f>IF(N637="základní",J637,0)</f>
        <v>0</v>
      </c>
      <c r="BF637" s="137">
        <f>IF(N637="snížená",J637,0)</f>
        <v>0</v>
      </c>
      <c r="BG637" s="137">
        <f>IF(N637="zákl. přenesená",J637,0)</f>
        <v>0</v>
      </c>
      <c r="BH637" s="137">
        <f>IF(N637="sníž. přenesená",J637,0)</f>
        <v>0</v>
      </c>
      <c r="BI637" s="137">
        <f>IF(N637="nulová",J637,0)</f>
        <v>0</v>
      </c>
      <c r="BJ637" s="14" t="s">
        <v>76</v>
      </c>
      <c r="BK637" s="137">
        <f>ROUND(I637*H637,2)</f>
        <v>0</v>
      </c>
      <c r="BL637" s="14" t="s">
        <v>123</v>
      </c>
      <c r="BM637" s="136" t="s">
        <v>1172</v>
      </c>
    </row>
    <row r="638" spans="2:65" s="1" customFormat="1" ht="29.25" x14ac:dyDescent="0.2">
      <c r="B638" s="29"/>
      <c r="D638" s="138" t="s">
        <v>124</v>
      </c>
      <c r="F638" s="139" t="s">
        <v>1151</v>
      </c>
      <c r="I638" s="140"/>
      <c r="L638" s="29"/>
      <c r="M638" s="141"/>
      <c r="T638" s="50"/>
      <c r="AT638" s="14" t="s">
        <v>124</v>
      </c>
      <c r="AU638" s="14" t="s">
        <v>78</v>
      </c>
    </row>
    <row r="639" spans="2:65" s="1" customFormat="1" ht="44.25" customHeight="1" x14ac:dyDescent="0.2">
      <c r="B639" s="124"/>
      <c r="C639" s="125" t="s">
        <v>649</v>
      </c>
      <c r="D639" s="125" t="s">
        <v>118</v>
      </c>
      <c r="E639" s="126" t="s">
        <v>1173</v>
      </c>
      <c r="F639" s="127" t="s">
        <v>1174</v>
      </c>
      <c r="G639" s="128" t="s">
        <v>408</v>
      </c>
      <c r="H639" s="129">
        <v>5</v>
      </c>
      <c r="I639" s="130"/>
      <c r="J639" s="131">
        <f>ROUND(I639*H639,2)</f>
        <v>0</v>
      </c>
      <c r="K639" s="127" t="s">
        <v>122</v>
      </c>
      <c r="L639" s="29"/>
      <c r="M639" s="132" t="s">
        <v>3</v>
      </c>
      <c r="N639" s="133" t="s">
        <v>39</v>
      </c>
      <c r="P639" s="134">
        <f>O639*H639</f>
        <v>0</v>
      </c>
      <c r="Q639" s="134">
        <v>0</v>
      </c>
      <c r="R639" s="134">
        <f>Q639*H639</f>
        <v>0</v>
      </c>
      <c r="S639" s="134">
        <v>0</v>
      </c>
      <c r="T639" s="135">
        <f>S639*H639</f>
        <v>0</v>
      </c>
      <c r="AR639" s="136" t="s">
        <v>123</v>
      </c>
      <c r="AT639" s="136" t="s">
        <v>118</v>
      </c>
      <c r="AU639" s="136" t="s">
        <v>78</v>
      </c>
      <c r="AY639" s="14" t="s">
        <v>115</v>
      </c>
      <c r="BE639" s="137">
        <f>IF(N639="základní",J639,0)</f>
        <v>0</v>
      </c>
      <c r="BF639" s="137">
        <f>IF(N639="snížená",J639,0)</f>
        <v>0</v>
      </c>
      <c r="BG639" s="137">
        <f>IF(N639="zákl. přenesená",J639,0)</f>
        <v>0</v>
      </c>
      <c r="BH639" s="137">
        <f>IF(N639="sníž. přenesená",J639,0)</f>
        <v>0</v>
      </c>
      <c r="BI639" s="137">
        <f>IF(N639="nulová",J639,0)</f>
        <v>0</v>
      </c>
      <c r="BJ639" s="14" t="s">
        <v>76</v>
      </c>
      <c r="BK639" s="137">
        <f>ROUND(I639*H639,2)</f>
        <v>0</v>
      </c>
      <c r="BL639" s="14" t="s">
        <v>123</v>
      </c>
      <c r="BM639" s="136" t="s">
        <v>1175</v>
      </c>
    </row>
    <row r="640" spans="2:65" s="1" customFormat="1" ht="29.25" x14ac:dyDescent="0.2">
      <c r="B640" s="29"/>
      <c r="D640" s="138" t="s">
        <v>124</v>
      </c>
      <c r="F640" s="139" t="s">
        <v>1151</v>
      </c>
      <c r="I640" s="140"/>
      <c r="L640" s="29"/>
      <c r="M640" s="141"/>
      <c r="T640" s="50"/>
      <c r="AT640" s="14" t="s">
        <v>124</v>
      </c>
      <c r="AU640" s="14" t="s">
        <v>78</v>
      </c>
    </row>
    <row r="641" spans="2:65" s="1" customFormat="1" ht="44.25" customHeight="1" x14ac:dyDescent="0.2">
      <c r="B641" s="124"/>
      <c r="C641" s="125" t="s">
        <v>1176</v>
      </c>
      <c r="D641" s="125" t="s">
        <v>118</v>
      </c>
      <c r="E641" s="126" t="s">
        <v>1177</v>
      </c>
      <c r="F641" s="127" t="s">
        <v>1178</v>
      </c>
      <c r="G641" s="128" t="s">
        <v>408</v>
      </c>
      <c r="H641" s="129">
        <v>5</v>
      </c>
      <c r="I641" s="130"/>
      <c r="J641" s="131">
        <f>ROUND(I641*H641,2)</f>
        <v>0</v>
      </c>
      <c r="K641" s="127" t="s">
        <v>122</v>
      </c>
      <c r="L641" s="29"/>
      <c r="M641" s="132" t="s">
        <v>3</v>
      </c>
      <c r="N641" s="133" t="s">
        <v>39</v>
      </c>
      <c r="P641" s="134">
        <f>O641*H641</f>
        <v>0</v>
      </c>
      <c r="Q641" s="134">
        <v>0</v>
      </c>
      <c r="R641" s="134">
        <f>Q641*H641</f>
        <v>0</v>
      </c>
      <c r="S641" s="134">
        <v>0</v>
      </c>
      <c r="T641" s="135">
        <f>S641*H641</f>
        <v>0</v>
      </c>
      <c r="AR641" s="136" t="s">
        <v>123</v>
      </c>
      <c r="AT641" s="136" t="s">
        <v>118</v>
      </c>
      <c r="AU641" s="136" t="s">
        <v>78</v>
      </c>
      <c r="AY641" s="14" t="s">
        <v>115</v>
      </c>
      <c r="BE641" s="137">
        <f>IF(N641="základní",J641,0)</f>
        <v>0</v>
      </c>
      <c r="BF641" s="137">
        <f>IF(N641="snížená",J641,0)</f>
        <v>0</v>
      </c>
      <c r="BG641" s="137">
        <f>IF(N641="zákl. přenesená",J641,0)</f>
        <v>0</v>
      </c>
      <c r="BH641" s="137">
        <f>IF(N641="sníž. přenesená",J641,0)</f>
        <v>0</v>
      </c>
      <c r="BI641" s="137">
        <f>IF(N641="nulová",J641,0)</f>
        <v>0</v>
      </c>
      <c r="BJ641" s="14" t="s">
        <v>76</v>
      </c>
      <c r="BK641" s="137">
        <f>ROUND(I641*H641,2)</f>
        <v>0</v>
      </c>
      <c r="BL641" s="14" t="s">
        <v>123</v>
      </c>
      <c r="BM641" s="136" t="s">
        <v>1179</v>
      </c>
    </row>
    <row r="642" spans="2:65" s="1" customFormat="1" ht="29.25" x14ac:dyDescent="0.2">
      <c r="B642" s="29"/>
      <c r="D642" s="138" t="s">
        <v>124</v>
      </c>
      <c r="F642" s="139" t="s">
        <v>1151</v>
      </c>
      <c r="I642" s="140"/>
      <c r="L642" s="29"/>
      <c r="M642" s="141"/>
      <c r="T642" s="50"/>
      <c r="AT642" s="14" t="s">
        <v>124</v>
      </c>
      <c r="AU642" s="14" t="s">
        <v>78</v>
      </c>
    </row>
    <row r="643" spans="2:65" s="1" customFormat="1" ht="37.9" customHeight="1" x14ac:dyDescent="0.2">
      <c r="B643" s="124"/>
      <c r="C643" s="125" t="s">
        <v>653</v>
      </c>
      <c r="D643" s="125" t="s">
        <v>118</v>
      </c>
      <c r="E643" s="126" t="s">
        <v>1180</v>
      </c>
      <c r="F643" s="127" t="s">
        <v>1181</v>
      </c>
      <c r="G643" s="128" t="s">
        <v>408</v>
      </c>
      <c r="H643" s="129">
        <v>20</v>
      </c>
      <c r="I643" s="130"/>
      <c r="J643" s="131">
        <f>ROUND(I643*H643,2)</f>
        <v>0</v>
      </c>
      <c r="K643" s="127" t="s">
        <v>122</v>
      </c>
      <c r="L643" s="29"/>
      <c r="M643" s="132" t="s">
        <v>3</v>
      </c>
      <c r="N643" s="133" t="s">
        <v>39</v>
      </c>
      <c r="P643" s="134">
        <f>O643*H643</f>
        <v>0</v>
      </c>
      <c r="Q643" s="134">
        <v>0</v>
      </c>
      <c r="R643" s="134">
        <f>Q643*H643</f>
        <v>0</v>
      </c>
      <c r="S643" s="134">
        <v>0</v>
      </c>
      <c r="T643" s="135">
        <f>S643*H643</f>
        <v>0</v>
      </c>
      <c r="AR643" s="136" t="s">
        <v>123</v>
      </c>
      <c r="AT643" s="136" t="s">
        <v>118</v>
      </c>
      <c r="AU643" s="136" t="s">
        <v>78</v>
      </c>
      <c r="AY643" s="14" t="s">
        <v>115</v>
      </c>
      <c r="BE643" s="137">
        <f>IF(N643="základní",J643,0)</f>
        <v>0</v>
      </c>
      <c r="BF643" s="137">
        <f>IF(N643="snížená",J643,0)</f>
        <v>0</v>
      </c>
      <c r="BG643" s="137">
        <f>IF(N643="zákl. přenesená",J643,0)</f>
        <v>0</v>
      </c>
      <c r="BH643" s="137">
        <f>IF(N643="sníž. přenesená",J643,0)</f>
        <v>0</v>
      </c>
      <c r="BI643" s="137">
        <f>IF(N643="nulová",J643,0)</f>
        <v>0</v>
      </c>
      <c r="BJ643" s="14" t="s">
        <v>76</v>
      </c>
      <c r="BK643" s="137">
        <f>ROUND(I643*H643,2)</f>
        <v>0</v>
      </c>
      <c r="BL643" s="14" t="s">
        <v>123</v>
      </c>
      <c r="BM643" s="136" t="s">
        <v>1182</v>
      </c>
    </row>
    <row r="644" spans="2:65" s="1" customFormat="1" ht="29.25" x14ac:dyDescent="0.2">
      <c r="B644" s="29"/>
      <c r="D644" s="138" t="s">
        <v>124</v>
      </c>
      <c r="F644" s="139" t="s">
        <v>1151</v>
      </c>
      <c r="I644" s="140"/>
      <c r="L644" s="29"/>
      <c r="M644" s="141"/>
      <c r="T644" s="50"/>
      <c r="AT644" s="14" t="s">
        <v>124</v>
      </c>
      <c r="AU644" s="14" t="s">
        <v>78</v>
      </c>
    </row>
    <row r="645" spans="2:65" s="1" customFormat="1" ht="44.25" customHeight="1" x14ac:dyDescent="0.2">
      <c r="B645" s="124"/>
      <c r="C645" s="125" t="s">
        <v>1183</v>
      </c>
      <c r="D645" s="125" t="s">
        <v>118</v>
      </c>
      <c r="E645" s="126" t="s">
        <v>1184</v>
      </c>
      <c r="F645" s="127" t="s">
        <v>1185</v>
      </c>
      <c r="G645" s="128" t="s">
        <v>408</v>
      </c>
      <c r="H645" s="129">
        <v>20</v>
      </c>
      <c r="I645" s="130"/>
      <c r="J645" s="131">
        <f>ROUND(I645*H645,2)</f>
        <v>0</v>
      </c>
      <c r="K645" s="127" t="s">
        <v>122</v>
      </c>
      <c r="L645" s="29"/>
      <c r="M645" s="132" t="s">
        <v>3</v>
      </c>
      <c r="N645" s="133" t="s">
        <v>39</v>
      </c>
      <c r="P645" s="134">
        <f>O645*H645</f>
        <v>0</v>
      </c>
      <c r="Q645" s="134">
        <v>0</v>
      </c>
      <c r="R645" s="134">
        <f>Q645*H645</f>
        <v>0</v>
      </c>
      <c r="S645" s="134">
        <v>0</v>
      </c>
      <c r="T645" s="135">
        <f>S645*H645</f>
        <v>0</v>
      </c>
      <c r="AR645" s="136" t="s">
        <v>123</v>
      </c>
      <c r="AT645" s="136" t="s">
        <v>118</v>
      </c>
      <c r="AU645" s="136" t="s">
        <v>78</v>
      </c>
      <c r="AY645" s="14" t="s">
        <v>115</v>
      </c>
      <c r="BE645" s="137">
        <f>IF(N645="základní",J645,0)</f>
        <v>0</v>
      </c>
      <c r="BF645" s="137">
        <f>IF(N645="snížená",J645,0)</f>
        <v>0</v>
      </c>
      <c r="BG645" s="137">
        <f>IF(N645="zákl. přenesená",J645,0)</f>
        <v>0</v>
      </c>
      <c r="BH645" s="137">
        <f>IF(N645="sníž. přenesená",J645,0)</f>
        <v>0</v>
      </c>
      <c r="BI645" s="137">
        <f>IF(N645="nulová",J645,0)</f>
        <v>0</v>
      </c>
      <c r="BJ645" s="14" t="s">
        <v>76</v>
      </c>
      <c r="BK645" s="137">
        <f>ROUND(I645*H645,2)</f>
        <v>0</v>
      </c>
      <c r="BL645" s="14" t="s">
        <v>123</v>
      </c>
      <c r="BM645" s="136" t="s">
        <v>1186</v>
      </c>
    </row>
    <row r="646" spans="2:65" s="1" customFormat="1" ht="29.25" x14ac:dyDescent="0.2">
      <c r="B646" s="29"/>
      <c r="D646" s="138" t="s">
        <v>124</v>
      </c>
      <c r="F646" s="139" t="s">
        <v>1151</v>
      </c>
      <c r="I646" s="140"/>
      <c r="L646" s="29"/>
      <c r="M646" s="141"/>
      <c r="T646" s="50"/>
      <c r="AT646" s="14" t="s">
        <v>124</v>
      </c>
      <c r="AU646" s="14" t="s">
        <v>78</v>
      </c>
    </row>
    <row r="647" spans="2:65" s="1" customFormat="1" ht="37.9" customHeight="1" x14ac:dyDescent="0.2">
      <c r="B647" s="124"/>
      <c r="C647" s="125" t="s">
        <v>656</v>
      </c>
      <c r="D647" s="125" t="s">
        <v>118</v>
      </c>
      <c r="E647" s="126" t="s">
        <v>1187</v>
      </c>
      <c r="F647" s="127" t="s">
        <v>1188</v>
      </c>
      <c r="G647" s="128" t="s">
        <v>408</v>
      </c>
      <c r="H647" s="129">
        <v>20</v>
      </c>
      <c r="I647" s="130"/>
      <c r="J647" s="131">
        <f>ROUND(I647*H647,2)</f>
        <v>0</v>
      </c>
      <c r="K647" s="127" t="s">
        <v>122</v>
      </c>
      <c r="L647" s="29"/>
      <c r="M647" s="132" t="s">
        <v>3</v>
      </c>
      <c r="N647" s="133" t="s">
        <v>39</v>
      </c>
      <c r="P647" s="134">
        <f>O647*H647</f>
        <v>0</v>
      </c>
      <c r="Q647" s="134">
        <v>0</v>
      </c>
      <c r="R647" s="134">
        <f>Q647*H647</f>
        <v>0</v>
      </c>
      <c r="S647" s="134">
        <v>0</v>
      </c>
      <c r="T647" s="135">
        <f>S647*H647</f>
        <v>0</v>
      </c>
      <c r="AR647" s="136" t="s">
        <v>123</v>
      </c>
      <c r="AT647" s="136" t="s">
        <v>118</v>
      </c>
      <c r="AU647" s="136" t="s">
        <v>78</v>
      </c>
      <c r="AY647" s="14" t="s">
        <v>115</v>
      </c>
      <c r="BE647" s="137">
        <f>IF(N647="základní",J647,0)</f>
        <v>0</v>
      </c>
      <c r="BF647" s="137">
        <f>IF(N647="snížená",J647,0)</f>
        <v>0</v>
      </c>
      <c r="BG647" s="137">
        <f>IF(N647="zákl. přenesená",J647,0)</f>
        <v>0</v>
      </c>
      <c r="BH647" s="137">
        <f>IF(N647="sníž. přenesená",J647,0)</f>
        <v>0</v>
      </c>
      <c r="BI647" s="137">
        <f>IF(N647="nulová",J647,0)</f>
        <v>0</v>
      </c>
      <c r="BJ647" s="14" t="s">
        <v>76</v>
      </c>
      <c r="BK647" s="137">
        <f>ROUND(I647*H647,2)</f>
        <v>0</v>
      </c>
      <c r="BL647" s="14" t="s">
        <v>123</v>
      </c>
      <c r="BM647" s="136" t="s">
        <v>1189</v>
      </c>
    </row>
    <row r="648" spans="2:65" s="1" customFormat="1" ht="29.25" x14ac:dyDescent="0.2">
      <c r="B648" s="29"/>
      <c r="D648" s="138" t="s">
        <v>124</v>
      </c>
      <c r="F648" s="139" t="s">
        <v>1151</v>
      </c>
      <c r="I648" s="140"/>
      <c r="L648" s="29"/>
      <c r="M648" s="141"/>
      <c r="T648" s="50"/>
      <c r="AT648" s="14" t="s">
        <v>124</v>
      </c>
      <c r="AU648" s="14" t="s">
        <v>78</v>
      </c>
    </row>
    <row r="649" spans="2:65" s="1" customFormat="1" ht="16.5" customHeight="1" x14ac:dyDescent="0.2">
      <c r="B649" s="124"/>
      <c r="C649" s="125" t="s">
        <v>1190</v>
      </c>
      <c r="D649" s="125" t="s">
        <v>118</v>
      </c>
      <c r="E649" s="126" t="s">
        <v>1191</v>
      </c>
      <c r="F649" s="127" t="s">
        <v>1192</v>
      </c>
      <c r="G649" s="128" t="s">
        <v>408</v>
      </c>
      <c r="H649" s="129">
        <v>20</v>
      </c>
      <c r="I649" s="130"/>
      <c r="J649" s="131">
        <f>ROUND(I649*H649,2)</f>
        <v>0</v>
      </c>
      <c r="K649" s="127" t="s">
        <v>122</v>
      </c>
      <c r="L649" s="29"/>
      <c r="M649" s="132" t="s">
        <v>3</v>
      </c>
      <c r="N649" s="133" t="s">
        <v>39</v>
      </c>
      <c r="P649" s="134">
        <f>O649*H649</f>
        <v>0</v>
      </c>
      <c r="Q649" s="134">
        <v>0</v>
      </c>
      <c r="R649" s="134">
        <f>Q649*H649</f>
        <v>0</v>
      </c>
      <c r="S649" s="134">
        <v>0</v>
      </c>
      <c r="T649" s="135">
        <f>S649*H649</f>
        <v>0</v>
      </c>
      <c r="AR649" s="136" t="s">
        <v>123</v>
      </c>
      <c r="AT649" s="136" t="s">
        <v>118</v>
      </c>
      <c r="AU649" s="136" t="s">
        <v>78</v>
      </c>
      <c r="AY649" s="14" t="s">
        <v>115</v>
      </c>
      <c r="BE649" s="137">
        <f>IF(N649="základní",J649,0)</f>
        <v>0</v>
      </c>
      <c r="BF649" s="137">
        <f>IF(N649="snížená",J649,0)</f>
        <v>0</v>
      </c>
      <c r="BG649" s="137">
        <f>IF(N649="zákl. přenesená",J649,0)</f>
        <v>0</v>
      </c>
      <c r="BH649" s="137">
        <f>IF(N649="sníž. přenesená",J649,0)</f>
        <v>0</v>
      </c>
      <c r="BI649" s="137">
        <f>IF(N649="nulová",J649,0)</f>
        <v>0</v>
      </c>
      <c r="BJ649" s="14" t="s">
        <v>76</v>
      </c>
      <c r="BK649" s="137">
        <f>ROUND(I649*H649,2)</f>
        <v>0</v>
      </c>
      <c r="BL649" s="14" t="s">
        <v>123</v>
      </c>
      <c r="BM649" s="136" t="s">
        <v>1193</v>
      </c>
    </row>
    <row r="650" spans="2:65" s="1" customFormat="1" ht="37.9" customHeight="1" x14ac:dyDescent="0.2">
      <c r="B650" s="124"/>
      <c r="C650" s="125" t="s">
        <v>660</v>
      </c>
      <c r="D650" s="125" t="s">
        <v>118</v>
      </c>
      <c r="E650" s="126" t="s">
        <v>1194</v>
      </c>
      <c r="F650" s="127" t="s">
        <v>1195</v>
      </c>
      <c r="G650" s="128" t="s">
        <v>121</v>
      </c>
      <c r="H650" s="129">
        <v>1</v>
      </c>
      <c r="I650" s="130"/>
      <c r="J650" s="131">
        <f>ROUND(I650*H650,2)</f>
        <v>0</v>
      </c>
      <c r="K650" s="127" t="s">
        <v>122</v>
      </c>
      <c r="L650" s="29"/>
      <c r="M650" s="132" t="s">
        <v>3</v>
      </c>
      <c r="N650" s="133" t="s">
        <v>39</v>
      </c>
      <c r="P650" s="134">
        <f>O650*H650</f>
        <v>0</v>
      </c>
      <c r="Q650" s="134">
        <v>0</v>
      </c>
      <c r="R650" s="134">
        <f>Q650*H650</f>
        <v>0</v>
      </c>
      <c r="S650" s="134">
        <v>0</v>
      </c>
      <c r="T650" s="135">
        <f>S650*H650</f>
        <v>0</v>
      </c>
      <c r="AR650" s="136" t="s">
        <v>123</v>
      </c>
      <c r="AT650" s="136" t="s">
        <v>118</v>
      </c>
      <c r="AU650" s="136" t="s">
        <v>78</v>
      </c>
      <c r="AY650" s="14" t="s">
        <v>115</v>
      </c>
      <c r="BE650" s="137">
        <f>IF(N650="základní",J650,0)</f>
        <v>0</v>
      </c>
      <c r="BF650" s="137">
        <f>IF(N650="snížená",J650,0)</f>
        <v>0</v>
      </c>
      <c r="BG650" s="137">
        <f>IF(N650="zákl. přenesená",J650,0)</f>
        <v>0</v>
      </c>
      <c r="BH650" s="137">
        <f>IF(N650="sníž. přenesená",J650,0)</f>
        <v>0</v>
      </c>
      <c r="BI650" s="137">
        <f>IF(N650="nulová",J650,0)</f>
        <v>0</v>
      </c>
      <c r="BJ650" s="14" t="s">
        <v>76</v>
      </c>
      <c r="BK650" s="137">
        <f>ROUND(I650*H650,2)</f>
        <v>0</v>
      </c>
      <c r="BL650" s="14" t="s">
        <v>123</v>
      </c>
      <c r="BM650" s="136" t="s">
        <v>1196</v>
      </c>
    </row>
    <row r="651" spans="2:65" s="1" customFormat="1" ht="29.25" x14ac:dyDescent="0.2">
      <c r="B651" s="29"/>
      <c r="D651" s="138" t="s">
        <v>124</v>
      </c>
      <c r="F651" s="139" t="s">
        <v>1197</v>
      </c>
      <c r="I651" s="140"/>
      <c r="L651" s="29"/>
      <c r="M651" s="141"/>
      <c r="T651" s="50"/>
      <c r="AT651" s="14" t="s">
        <v>124</v>
      </c>
      <c r="AU651" s="14" t="s">
        <v>78</v>
      </c>
    </row>
    <row r="652" spans="2:65" s="1" customFormat="1" ht="37.9" customHeight="1" x14ac:dyDescent="0.2">
      <c r="B652" s="124"/>
      <c r="C652" s="125" t="s">
        <v>1198</v>
      </c>
      <c r="D652" s="125" t="s">
        <v>118</v>
      </c>
      <c r="E652" s="126" t="s">
        <v>1199</v>
      </c>
      <c r="F652" s="127" t="s">
        <v>1200</v>
      </c>
      <c r="G652" s="128" t="s">
        <v>121</v>
      </c>
      <c r="H652" s="129">
        <v>1</v>
      </c>
      <c r="I652" s="130"/>
      <c r="J652" s="131">
        <f>ROUND(I652*H652,2)</f>
        <v>0</v>
      </c>
      <c r="K652" s="127" t="s">
        <v>122</v>
      </c>
      <c r="L652" s="29"/>
      <c r="M652" s="132" t="s">
        <v>3</v>
      </c>
      <c r="N652" s="133" t="s">
        <v>39</v>
      </c>
      <c r="P652" s="134">
        <f>O652*H652</f>
        <v>0</v>
      </c>
      <c r="Q652" s="134">
        <v>0</v>
      </c>
      <c r="R652" s="134">
        <f>Q652*H652</f>
        <v>0</v>
      </c>
      <c r="S652" s="134">
        <v>0</v>
      </c>
      <c r="T652" s="135">
        <f>S652*H652</f>
        <v>0</v>
      </c>
      <c r="AR652" s="136" t="s">
        <v>123</v>
      </c>
      <c r="AT652" s="136" t="s">
        <v>118</v>
      </c>
      <c r="AU652" s="136" t="s">
        <v>78</v>
      </c>
      <c r="AY652" s="14" t="s">
        <v>115</v>
      </c>
      <c r="BE652" s="137">
        <f>IF(N652="základní",J652,0)</f>
        <v>0</v>
      </c>
      <c r="BF652" s="137">
        <f>IF(N652="snížená",J652,0)</f>
        <v>0</v>
      </c>
      <c r="BG652" s="137">
        <f>IF(N652="zákl. přenesená",J652,0)</f>
        <v>0</v>
      </c>
      <c r="BH652" s="137">
        <f>IF(N652="sníž. přenesená",J652,0)</f>
        <v>0</v>
      </c>
      <c r="BI652" s="137">
        <f>IF(N652="nulová",J652,0)</f>
        <v>0</v>
      </c>
      <c r="BJ652" s="14" t="s">
        <v>76</v>
      </c>
      <c r="BK652" s="137">
        <f>ROUND(I652*H652,2)</f>
        <v>0</v>
      </c>
      <c r="BL652" s="14" t="s">
        <v>123</v>
      </c>
      <c r="BM652" s="136" t="s">
        <v>1201</v>
      </c>
    </row>
    <row r="653" spans="2:65" s="1" customFormat="1" ht="29.25" x14ac:dyDescent="0.2">
      <c r="B653" s="29"/>
      <c r="D653" s="138" t="s">
        <v>124</v>
      </c>
      <c r="F653" s="139" t="s">
        <v>1197</v>
      </c>
      <c r="I653" s="140"/>
      <c r="L653" s="29"/>
      <c r="M653" s="141"/>
      <c r="T653" s="50"/>
      <c r="AT653" s="14" t="s">
        <v>124</v>
      </c>
      <c r="AU653" s="14" t="s">
        <v>78</v>
      </c>
    </row>
    <row r="654" spans="2:65" s="1" customFormat="1" ht="66.75" customHeight="1" x14ac:dyDescent="0.2">
      <c r="B654" s="124"/>
      <c r="C654" s="125" t="s">
        <v>663</v>
      </c>
      <c r="D654" s="125" t="s">
        <v>118</v>
      </c>
      <c r="E654" s="126" t="s">
        <v>1202</v>
      </c>
      <c r="F654" s="127" t="s">
        <v>1203</v>
      </c>
      <c r="G654" s="128" t="s">
        <v>121</v>
      </c>
      <c r="H654" s="129">
        <v>1</v>
      </c>
      <c r="I654" s="130"/>
      <c r="J654" s="131">
        <f>ROUND(I654*H654,2)</f>
        <v>0</v>
      </c>
      <c r="K654" s="127" t="s">
        <v>122</v>
      </c>
      <c r="L654" s="29"/>
      <c r="M654" s="132" t="s">
        <v>3</v>
      </c>
      <c r="N654" s="133" t="s">
        <v>39</v>
      </c>
      <c r="P654" s="134">
        <f>O654*H654</f>
        <v>0</v>
      </c>
      <c r="Q654" s="134">
        <v>0</v>
      </c>
      <c r="R654" s="134">
        <f>Q654*H654</f>
        <v>0</v>
      </c>
      <c r="S654" s="134">
        <v>0</v>
      </c>
      <c r="T654" s="135">
        <f>S654*H654</f>
        <v>0</v>
      </c>
      <c r="AR654" s="136" t="s">
        <v>123</v>
      </c>
      <c r="AT654" s="136" t="s">
        <v>118</v>
      </c>
      <c r="AU654" s="136" t="s">
        <v>78</v>
      </c>
      <c r="AY654" s="14" t="s">
        <v>115</v>
      </c>
      <c r="BE654" s="137">
        <f>IF(N654="základní",J654,0)</f>
        <v>0</v>
      </c>
      <c r="BF654" s="137">
        <f>IF(N654="snížená",J654,0)</f>
        <v>0</v>
      </c>
      <c r="BG654" s="137">
        <f>IF(N654="zákl. přenesená",J654,0)</f>
        <v>0</v>
      </c>
      <c r="BH654" s="137">
        <f>IF(N654="sníž. přenesená",J654,0)</f>
        <v>0</v>
      </c>
      <c r="BI654" s="137">
        <f>IF(N654="nulová",J654,0)</f>
        <v>0</v>
      </c>
      <c r="BJ654" s="14" t="s">
        <v>76</v>
      </c>
      <c r="BK654" s="137">
        <f>ROUND(I654*H654,2)</f>
        <v>0</v>
      </c>
      <c r="BL654" s="14" t="s">
        <v>123</v>
      </c>
      <c r="BM654" s="136" t="s">
        <v>1204</v>
      </c>
    </row>
    <row r="655" spans="2:65" s="1" customFormat="1" ht="48.75" x14ac:dyDescent="0.2">
      <c r="B655" s="29"/>
      <c r="D655" s="138" t="s">
        <v>124</v>
      </c>
      <c r="F655" s="139" t="s">
        <v>1205</v>
      </c>
      <c r="I655" s="140"/>
      <c r="L655" s="29"/>
      <c r="M655" s="141"/>
      <c r="T655" s="50"/>
      <c r="AT655" s="14" t="s">
        <v>124</v>
      </c>
      <c r="AU655" s="14" t="s">
        <v>78</v>
      </c>
    </row>
    <row r="656" spans="2:65" s="1" customFormat="1" ht="66.75" customHeight="1" x14ac:dyDescent="0.2">
      <c r="B656" s="124"/>
      <c r="C656" s="125" t="s">
        <v>1206</v>
      </c>
      <c r="D656" s="125" t="s">
        <v>118</v>
      </c>
      <c r="E656" s="126" t="s">
        <v>1207</v>
      </c>
      <c r="F656" s="127" t="s">
        <v>1208</v>
      </c>
      <c r="G656" s="128" t="s">
        <v>121</v>
      </c>
      <c r="H656" s="129">
        <v>1</v>
      </c>
      <c r="I656" s="130"/>
      <c r="J656" s="131">
        <f>ROUND(I656*H656,2)</f>
        <v>0</v>
      </c>
      <c r="K656" s="127" t="s">
        <v>122</v>
      </c>
      <c r="L656" s="29"/>
      <c r="M656" s="132" t="s">
        <v>3</v>
      </c>
      <c r="N656" s="133" t="s">
        <v>39</v>
      </c>
      <c r="P656" s="134">
        <f>O656*H656</f>
        <v>0</v>
      </c>
      <c r="Q656" s="134">
        <v>0</v>
      </c>
      <c r="R656" s="134">
        <f>Q656*H656</f>
        <v>0</v>
      </c>
      <c r="S656" s="134">
        <v>0</v>
      </c>
      <c r="T656" s="135">
        <f>S656*H656</f>
        <v>0</v>
      </c>
      <c r="AR656" s="136" t="s">
        <v>123</v>
      </c>
      <c r="AT656" s="136" t="s">
        <v>118</v>
      </c>
      <c r="AU656" s="136" t="s">
        <v>78</v>
      </c>
      <c r="AY656" s="14" t="s">
        <v>115</v>
      </c>
      <c r="BE656" s="137">
        <f>IF(N656="základní",J656,0)</f>
        <v>0</v>
      </c>
      <c r="BF656" s="137">
        <f>IF(N656="snížená",J656,0)</f>
        <v>0</v>
      </c>
      <c r="BG656" s="137">
        <f>IF(N656="zákl. přenesená",J656,0)</f>
        <v>0</v>
      </c>
      <c r="BH656" s="137">
        <f>IF(N656="sníž. přenesená",J656,0)</f>
        <v>0</v>
      </c>
      <c r="BI656" s="137">
        <f>IF(N656="nulová",J656,0)</f>
        <v>0</v>
      </c>
      <c r="BJ656" s="14" t="s">
        <v>76</v>
      </c>
      <c r="BK656" s="137">
        <f>ROUND(I656*H656,2)</f>
        <v>0</v>
      </c>
      <c r="BL656" s="14" t="s">
        <v>123</v>
      </c>
      <c r="BM656" s="136" t="s">
        <v>1209</v>
      </c>
    </row>
    <row r="657" spans="2:65" s="1" customFormat="1" ht="48.75" x14ac:dyDescent="0.2">
      <c r="B657" s="29"/>
      <c r="D657" s="138" t="s">
        <v>124</v>
      </c>
      <c r="F657" s="139" t="s">
        <v>1205</v>
      </c>
      <c r="I657" s="140"/>
      <c r="L657" s="29"/>
      <c r="M657" s="141"/>
      <c r="T657" s="50"/>
      <c r="AT657" s="14" t="s">
        <v>124</v>
      </c>
      <c r="AU657" s="14" t="s">
        <v>78</v>
      </c>
    </row>
    <row r="658" spans="2:65" s="1" customFormat="1" ht="66.75" customHeight="1" x14ac:dyDescent="0.2">
      <c r="B658" s="124"/>
      <c r="C658" s="125" t="s">
        <v>667</v>
      </c>
      <c r="D658" s="125" t="s">
        <v>118</v>
      </c>
      <c r="E658" s="126" t="s">
        <v>1210</v>
      </c>
      <c r="F658" s="127" t="s">
        <v>1211</v>
      </c>
      <c r="G658" s="128" t="s">
        <v>121</v>
      </c>
      <c r="H658" s="129">
        <v>25</v>
      </c>
      <c r="I658" s="130"/>
      <c r="J658" s="131">
        <f>ROUND(I658*H658,2)</f>
        <v>0</v>
      </c>
      <c r="K658" s="127" t="s">
        <v>122</v>
      </c>
      <c r="L658" s="29"/>
      <c r="M658" s="132" t="s">
        <v>3</v>
      </c>
      <c r="N658" s="133" t="s">
        <v>39</v>
      </c>
      <c r="P658" s="134">
        <f>O658*H658</f>
        <v>0</v>
      </c>
      <c r="Q658" s="134">
        <v>0</v>
      </c>
      <c r="R658" s="134">
        <f>Q658*H658</f>
        <v>0</v>
      </c>
      <c r="S658" s="134">
        <v>0</v>
      </c>
      <c r="T658" s="135">
        <f>S658*H658</f>
        <v>0</v>
      </c>
      <c r="AR658" s="136" t="s">
        <v>123</v>
      </c>
      <c r="AT658" s="136" t="s">
        <v>118</v>
      </c>
      <c r="AU658" s="136" t="s">
        <v>78</v>
      </c>
      <c r="AY658" s="14" t="s">
        <v>115</v>
      </c>
      <c r="BE658" s="137">
        <f>IF(N658="základní",J658,0)</f>
        <v>0</v>
      </c>
      <c r="BF658" s="137">
        <f>IF(N658="snížená",J658,0)</f>
        <v>0</v>
      </c>
      <c r="BG658" s="137">
        <f>IF(N658="zákl. přenesená",J658,0)</f>
        <v>0</v>
      </c>
      <c r="BH658" s="137">
        <f>IF(N658="sníž. přenesená",J658,0)</f>
        <v>0</v>
      </c>
      <c r="BI658" s="137">
        <f>IF(N658="nulová",J658,0)</f>
        <v>0</v>
      </c>
      <c r="BJ658" s="14" t="s">
        <v>76</v>
      </c>
      <c r="BK658" s="137">
        <f>ROUND(I658*H658,2)</f>
        <v>0</v>
      </c>
      <c r="BL658" s="14" t="s">
        <v>123</v>
      </c>
      <c r="BM658" s="136" t="s">
        <v>1212</v>
      </c>
    </row>
    <row r="659" spans="2:65" s="1" customFormat="1" ht="48.75" x14ac:dyDescent="0.2">
      <c r="B659" s="29"/>
      <c r="D659" s="138" t="s">
        <v>124</v>
      </c>
      <c r="F659" s="139" t="s">
        <v>1213</v>
      </c>
      <c r="I659" s="140"/>
      <c r="L659" s="29"/>
      <c r="M659" s="141"/>
      <c r="T659" s="50"/>
      <c r="AT659" s="14" t="s">
        <v>124</v>
      </c>
      <c r="AU659" s="14" t="s">
        <v>78</v>
      </c>
    </row>
    <row r="660" spans="2:65" s="1" customFormat="1" ht="66.75" customHeight="1" x14ac:dyDescent="0.2">
      <c r="B660" s="124"/>
      <c r="C660" s="125" t="s">
        <v>1214</v>
      </c>
      <c r="D660" s="125" t="s">
        <v>118</v>
      </c>
      <c r="E660" s="126" t="s">
        <v>1215</v>
      </c>
      <c r="F660" s="127" t="s">
        <v>1216</v>
      </c>
      <c r="G660" s="128" t="s">
        <v>121</v>
      </c>
      <c r="H660" s="129">
        <v>25</v>
      </c>
      <c r="I660" s="130"/>
      <c r="J660" s="131">
        <f>ROUND(I660*H660,2)</f>
        <v>0</v>
      </c>
      <c r="K660" s="127" t="s">
        <v>122</v>
      </c>
      <c r="L660" s="29"/>
      <c r="M660" s="132" t="s">
        <v>3</v>
      </c>
      <c r="N660" s="133" t="s">
        <v>39</v>
      </c>
      <c r="P660" s="134">
        <f>O660*H660</f>
        <v>0</v>
      </c>
      <c r="Q660" s="134">
        <v>0</v>
      </c>
      <c r="R660" s="134">
        <f>Q660*H660</f>
        <v>0</v>
      </c>
      <c r="S660" s="134">
        <v>0</v>
      </c>
      <c r="T660" s="135">
        <f>S660*H660</f>
        <v>0</v>
      </c>
      <c r="AR660" s="136" t="s">
        <v>123</v>
      </c>
      <c r="AT660" s="136" t="s">
        <v>118</v>
      </c>
      <c r="AU660" s="136" t="s">
        <v>78</v>
      </c>
      <c r="AY660" s="14" t="s">
        <v>115</v>
      </c>
      <c r="BE660" s="137">
        <f>IF(N660="základní",J660,0)</f>
        <v>0</v>
      </c>
      <c r="BF660" s="137">
        <f>IF(N660="snížená",J660,0)</f>
        <v>0</v>
      </c>
      <c r="BG660" s="137">
        <f>IF(N660="zákl. přenesená",J660,0)</f>
        <v>0</v>
      </c>
      <c r="BH660" s="137">
        <f>IF(N660="sníž. přenesená",J660,0)</f>
        <v>0</v>
      </c>
      <c r="BI660" s="137">
        <f>IF(N660="nulová",J660,0)</f>
        <v>0</v>
      </c>
      <c r="BJ660" s="14" t="s">
        <v>76</v>
      </c>
      <c r="BK660" s="137">
        <f>ROUND(I660*H660,2)</f>
        <v>0</v>
      </c>
      <c r="BL660" s="14" t="s">
        <v>123</v>
      </c>
      <c r="BM660" s="136" t="s">
        <v>1217</v>
      </c>
    </row>
    <row r="661" spans="2:65" s="1" customFormat="1" ht="48.75" x14ac:dyDescent="0.2">
      <c r="B661" s="29"/>
      <c r="D661" s="138" t="s">
        <v>124</v>
      </c>
      <c r="F661" s="139" t="s">
        <v>1213</v>
      </c>
      <c r="I661" s="140"/>
      <c r="L661" s="29"/>
      <c r="M661" s="141"/>
      <c r="T661" s="50"/>
      <c r="AT661" s="14" t="s">
        <v>124</v>
      </c>
      <c r="AU661" s="14" t="s">
        <v>78</v>
      </c>
    </row>
    <row r="662" spans="2:65" s="1" customFormat="1" ht="90" customHeight="1" x14ac:dyDescent="0.2">
      <c r="B662" s="124"/>
      <c r="C662" s="125" t="s">
        <v>671</v>
      </c>
      <c r="D662" s="125" t="s">
        <v>118</v>
      </c>
      <c r="E662" s="126" t="s">
        <v>1218</v>
      </c>
      <c r="F662" s="127" t="s">
        <v>1219</v>
      </c>
      <c r="G662" s="128" t="s">
        <v>121</v>
      </c>
      <c r="H662" s="129">
        <v>50</v>
      </c>
      <c r="I662" s="130"/>
      <c r="J662" s="131">
        <f>ROUND(I662*H662,2)</f>
        <v>0</v>
      </c>
      <c r="K662" s="127" t="s">
        <v>122</v>
      </c>
      <c r="L662" s="29"/>
      <c r="M662" s="132" t="s">
        <v>3</v>
      </c>
      <c r="N662" s="133" t="s">
        <v>39</v>
      </c>
      <c r="P662" s="134">
        <f>O662*H662</f>
        <v>0</v>
      </c>
      <c r="Q662" s="134">
        <v>0</v>
      </c>
      <c r="R662" s="134">
        <f>Q662*H662</f>
        <v>0</v>
      </c>
      <c r="S662" s="134">
        <v>0</v>
      </c>
      <c r="T662" s="135">
        <f>S662*H662</f>
        <v>0</v>
      </c>
      <c r="AR662" s="136" t="s">
        <v>123</v>
      </c>
      <c r="AT662" s="136" t="s">
        <v>118</v>
      </c>
      <c r="AU662" s="136" t="s">
        <v>78</v>
      </c>
      <c r="AY662" s="14" t="s">
        <v>115</v>
      </c>
      <c r="BE662" s="137">
        <f>IF(N662="základní",J662,0)</f>
        <v>0</v>
      </c>
      <c r="BF662" s="137">
        <f>IF(N662="snížená",J662,0)</f>
        <v>0</v>
      </c>
      <c r="BG662" s="137">
        <f>IF(N662="zákl. přenesená",J662,0)</f>
        <v>0</v>
      </c>
      <c r="BH662" s="137">
        <f>IF(N662="sníž. přenesená",J662,0)</f>
        <v>0</v>
      </c>
      <c r="BI662" s="137">
        <f>IF(N662="nulová",J662,0)</f>
        <v>0</v>
      </c>
      <c r="BJ662" s="14" t="s">
        <v>76</v>
      </c>
      <c r="BK662" s="137">
        <f>ROUND(I662*H662,2)</f>
        <v>0</v>
      </c>
      <c r="BL662" s="14" t="s">
        <v>123</v>
      </c>
      <c r="BM662" s="136" t="s">
        <v>1220</v>
      </c>
    </row>
    <row r="663" spans="2:65" s="1" customFormat="1" ht="68.25" x14ac:dyDescent="0.2">
      <c r="B663" s="29"/>
      <c r="D663" s="138" t="s">
        <v>124</v>
      </c>
      <c r="F663" s="139" t="s">
        <v>1221</v>
      </c>
      <c r="I663" s="140"/>
      <c r="L663" s="29"/>
      <c r="M663" s="141"/>
      <c r="T663" s="50"/>
      <c r="AT663" s="14" t="s">
        <v>124</v>
      </c>
      <c r="AU663" s="14" t="s">
        <v>78</v>
      </c>
    </row>
    <row r="664" spans="2:65" s="1" customFormat="1" ht="90" customHeight="1" x14ac:dyDescent="0.2">
      <c r="B664" s="124"/>
      <c r="C664" s="125" t="s">
        <v>1222</v>
      </c>
      <c r="D664" s="125" t="s">
        <v>118</v>
      </c>
      <c r="E664" s="126" t="s">
        <v>1223</v>
      </c>
      <c r="F664" s="127" t="s">
        <v>1224</v>
      </c>
      <c r="G664" s="128" t="s">
        <v>121</v>
      </c>
      <c r="H664" s="129">
        <v>50</v>
      </c>
      <c r="I664" s="130"/>
      <c r="J664" s="131">
        <f>ROUND(I664*H664,2)</f>
        <v>0</v>
      </c>
      <c r="K664" s="127" t="s">
        <v>122</v>
      </c>
      <c r="L664" s="29"/>
      <c r="M664" s="132" t="s">
        <v>3</v>
      </c>
      <c r="N664" s="133" t="s">
        <v>39</v>
      </c>
      <c r="P664" s="134">
        <f>O664*H664</f>
        <v>0</v>
      </c>
      <c r="Q664" s="134">
        <v>0</v>
      </c>
      <c r="R664" s="134">
        <f>Q664*H664</f>
        <v>0</v>
      </c>
      <c r="S664" s="134">
        <v>0</v>
      </c>
      <c r="T664" s="135">
        <f>S664*H664</f>
        <v>0</v>
      </c>
      <c r="AR664" s="136" t="s">
        <v>123</v>
      </c>
      <c r="AT664" s="136" t="s">
        <v>118</v>
      </c>
      <c r="AU664" s="136" t="s">
        <v>78</v>
      </c>
      <c r="AY664" s="14" t="s">
        <v>115</v>
      </c>
      <c r="BE664" s="137">
        <f>IF(N664="základní",J664,0)</f>
        <v>0</v>
      </c>
      <c r="BF664" s="137">
        <f>IF(N664="snížená",J664,0)</f>
        <v>0</v>
      </c>
      <c r="BG664" s="137">
        <f>IF(N664="zákl. přenesená",J664,0)</f>
        <v>0</v>
      </c>
      <c r="BH664" s="137">
        <f>IF(N664="sníž. přenesená",J664,0)</f>
        <v>0</v>
      </c>
      <c r="BI664" s="137">
        <f>IF(N664="nulová",J664,0)</f>
        <v>0</v>
      </c>
      <c r="BJ664" s="14" t="s">
        <v>76</v>
      </c>
      <c r="BK664" s="137">
        <f>ROUND(I664*H664,2)</f>
        <v>0</v>
      </c>
      <c r="BL664" s="14" t="s">
        <v>123</v>
      </c>
      <c r="BM664" s="136" t="s">
        <v>1225</v>
      </c>
    </row>
    <row r="665" spans="2:65" s="1" customFormat="1" ht="68.25" x14ac:dyDescent="0.2">
      <c r="B665" s="29"/>
      <c r="D665" s="138" t="s">
        <v>124</v>
      </c>
      <c r="F665" s="139" t="s">
        <v>1221</v>
      </c>
      <c r="I665" s="140"/>
      <c r="L665" s="29"/>
      <c r="M665" s="141"/>
      <c r="T665" s="50"/>
      <c r="AT665" s="14" t="s">
        <v>124</v>
      </c>
      <c r="AU665" s="14" t="s">
        <v>78</v>
      </c>
    </row>
    <row r="666" spans="2:65" s="1" customFormat="1" ht="76.349999999999994" customHeight="1" x14ac:dyDescent="0.2">
      <c r="B666" s="124"/>
      <c r="C666" s="125" t="s">
        <v>676</v>
      </c>
      <c r="D666" s="125" t="s">
        <v>118</v>
      </c>
      <c r="E666" s="126" t="s">
        <v>1226</v>
      </c>
      <c r="F666" s="127" t="s">
        <v>1227</v>
      </c>
      <c r="G666" s="128" t="s">
        <v>128</v>
      </c>
      <c r="H666" s="129">
        <v>200</v>
      </c>
      <c r="I666" s="130"/>
      <c r="J666" s="131">
        <f>ROUND(I666*H666,2)</f>
        <v>0</v>
      </c>
      <c r="K666" s="127" t="s">
        <v>122</v>
      </c>
      <c r="L666" s="29"/>
      <c r="M666" s="132" t="s">
        <v>3</v>
      </c>
      <c r="N666" s="133" t="s">
        <v>39</v>
      </c>
      <c r="P666" s="134">
        <f>O666*H666</f>
        <v>0</v>
      </c>
      <c r="Q666" s="134">
        <v>0</v>
      </c>
      <c r="R666" s="134">
        <f>Q666*H666</f>
        <v>0</v>
      </c>
      <c r="S666" s="134">
        <v>0</v>
      </c>
      <c r="T666" s="135">
        <f>S666*H666</f>
        <v>0</v>
      </c>
      <c r="AR666" s="136" t="s">
        <v>123</v>
      </c>
      <c r="AT666" s="136" t="s">
        <v>118</v>
      </c>
      <c r="AU666" s="136" t="s">
        <v>78</v>
      </c>
      <c r="AY666" s="14" t="s">
        <v>115</v>
      </c>
      <c r="BE666" s="137">
        <f>IF(N666="základní",J666,0)</f>
        <v>0</v>
      </c>
      <c r="BF666" s="137">
        <f>IF(N666="snížená",J666,0)</f>
        <v>0</v>
      </c>
      <c r="BG666" s="137">
        <f>IF(N666="zákl. přenesená",J666,0)</f>
        <v>0</v>
      </c>
      <c r="BH666" s="137">
        <f>IF(N666="sníž. přenesená",J666,0)</f>
        <v>0</v>
      </c>
      <c r="BI666" s="137">
        <f>IF(N666="nulová",J666,0)</f>
        <v>0</v>
      </c>
      <c r="BJ666" s="14" t="s">
        <v>76</v>
      </c>
      <c r="BK666" s="137">
        <f>ROUND(I666*H666,2)</f>
        <v>0</v>
      </c>
      <c r="BL666" s="14" t="s">
        <v>123</v>
      </c>
      <c r="BM666" s="136" t="s">
        <v>1228</v>
      </c>
    </row>
    <row r="667" spans="2:65" s="1" customFormat="1" ht="58.5" x14ac:dyDescent="0.2">
      <c r="B667" s="29"/>
      <c r="D667" s="138" t="s">
        <v>124</v>
      </c>
      <c r="F667" s="139" t="s">
        <v>1229</v>
      </c>
      <c r="I667" s="140"/>
      <c r="L667" s="29"/>
      <c r="M667" s="141"/>
      <c r="T667" s="50"/>
      <c r="AT667" s="14" t="s">
        <v>124</v>
      </c>
      <c r="AU667" s="14" t="s">
        <v>78</v>
      </c>
    </row>
    <row r="668" spans="2:65" s="1" customFormat="1" ht="66.75" customHeight="1" x14ac:dyDescent="0.2">
      <c r="B668" s="124"/>
      <c r="C668" s="125" t="s">
        <v>1230</v>
      </c>
      <c r="D668" s="125" t="s">
        <v>118</v>
      </c>
      <c r="E668" s="126" t="s">
        <v>1231</v>
      </c>
      <c r="F668" s="127" t="s">
        <v>1232</v>
      </c>
      <c r="G668" s="128" t="s">
        <v>128</v>
      </c>
      <c r="H668" s="129">
        <v>200</v>
      </c>
      <c r="I668" s="130"/>
      <c r="J668" s="131">
        <f>ROUND(I668*H668,2)</f>
        <v>0</v>
      </c>
      <c r="K668" s="127" t="s">
        <v>122</v>
      </c>
      <c r="L668" s="29"/>
      <c r="M668" s="132" t="s">
        <v>3</v>
      </c>
      <c r="N668" s="133" t="s">
        <v>39</v>
      </c>
      <c r="P668" s="134">
        <f>O668*H668</f>
        <v>0</v>
      </c>
      <c r="Q668" s="134">
        <v>0</v>
      </c>
      <c r="R668" s="134">
        <f>Q668*H668</f>
        <v>0</v>
      </c>
      <c r="S668" s="134">
        <v>0</v>
      </c>
      <c r="T668" s="135">
        <f>S668*H668</f>
        <v>0</v>
      </c>
      <c r="AR668" s="136" t="s">
        <v>123</v>
      </c>
      <c r="AT668" s="136" t="s">
        <v>118</v>
      </c>
      <c r="AU668" s="136" t="s">
        <v>78</v>
      </c>
      <c r="AY668" s="14" t="s">
        <v>115</v>
      </c>
      <c r="BE668" s="137">
        <f>IF(N668="základní",J668,0)</f>
        <v>0</v>
      </c>
      <c r="BF668" s="137">
        <f>IF(N668="snížená",J668,0)</f>
        <v>0</v>
      </c>
      <c r="BG668" s="137">
        <f>IF(N668="zákl. přenesená",J668,0)</f>
        <v>0</v>
      </c>
      <c r="BH668" s="137">
        <f>IF(N668="sníž. přenesená",J668,0)</f>
        <v>0</v>
      </c>
      <c r="BI668" s="137">
        <f>IF(N668="nulová",J668,0)</f>
        <v>0</v>
      </c>
      <c r="BJ668" s="14" t="s">
        <v>76</v>
      </c>
      <c r="BK668" s="137">
        <f>ROUND(I668*H668,2)</f>
        <v>0</v>
      </c>
      <c r="BL668" s="14" t="s">
        <v>123</v>
      </c>
      <c r="BM668" s="136" t="s">
        <v>1233</v>
      </c>
    </row>
    <row r="669" spans="2:65" s="1" customFormat="1" ht="58.5" x14ac:dyDescent="0.2">
      <c r="B669" s="29"/>
      <c r="D669" s="138" t="s">
        <v>124</v>
      </c>
      <c r="F669" s="139" t="s">
        <v>1229</v>
      </c>
      <c r="I669" s="140"/>
      <c r="L669" s="29"/>
      <c r="M669" s="141"/>
      <c r="T669" s="50"/>
      <c r="AT669" s="14" t="s">
        <v>124</v>
      </c>
      <c r="AU669" s="14" t="s">
        <v>78</v>
      </c>
    </row>
    <row r="670" spans="2:65" s="1" customFormat="1" ht="66.75" customHeight="1" x14ac:dyDescent="0.2">
      <c r="B670" s="124"/>
      <c r="C670" s="125" t="s">
        <v>679</v>
      </c>
      <c r="D670" s="125" t="s">
        <v>118</v>
      </c>
      <c r="E670" s="126" t="s">
        <v>1234</v>
      </c>
      <c r="F670" s="127" t="s">
        <v>1235</v>
      </c>
      <c r="G670" s="128" t="s">
        <v>128</v>
      </c>
      <c r="H670" s="129">
        <v>1000</v>
      </c>
      <c r="I670" s="130"/>
      <c r="J670" s="131">
        <f>ROUND(I670*H670,2)</f>
        <v>0</v>
      </c>
      <c r="K670" s="127" t="s">
        <v>122</v>
      </c>
      <c r="L670" s="29"/>
      <c r="M670" s="132" t="s">
        <v>3</v>
      </c>
      <c r="N670" s="133" t="s">
        <v>39</v>
      </c>
      <c r="P670" s="134">
        <f>O670*H670</f>
        <v>0</v>
      </c>
      <c r="Q670" s="134">
        <v>0</v>
      </c>
      <c r="R670" s="134">
        <f>Q670*H670</f>
        <v>0</v>
      </c>
      <c r="S670" s="134">
        <v>0</v>
      </c>
      <c r="T670" s="135">
        <f>S670*H670</f>
        <v>0</v>
      </c>
      <c r="AR670" s="136" t="s">
        <v>123</v>
      </c>
      <c r="AT670" s="136" t="s">
        <v>118</v>
      </c>
      <c r="AU670" s="136" t="s">
        <v>78</v>
      </c>
      <c r="AY670" s="14" t="s">
        <v>115</v>
      </c>
      <c r="BE670" s="137">
        <f>IF(N670="základní",J670,0)</f>
        <v>0</v>
      </c>
      <c r="BF670" s="137">
        <f>IF(N670="snížená",J670,0)</f>
        <v>0</v>
      </c>
      <c r="BG670" s="137">
        <f>IF(N670="zákl. přenesená",J670,0)</f>
        <v>0</v>
      </c>
      <c r="BH670" s="137">
        <f>IF(N670="sníž. přenesená",J670,0)</f>
        <v>0</v>
      </c>
      <c r="BI670" s="137">
        <f>IF(N670="nulová",J670,0)</f>
        <v>0</v>
      </c>
      <c r="BJ670" s="14" t="s">
        <v>76</v>
      </c>
      <c r="BK670" s="137">
        <f>ROUND(I670*H670,2)</f>
        <v>0</v>
      </c>
      <c r="BL670" s="14" t="s">
        <v>123</v>
      </c>
      <c r="BM670" s="136" t="s">
        <v>1236</v>
      </c>
    </row>
    <row r="671" spans="2:65" s="1" customFormat="1" ht="48.75" x14ac:dyDescent="0.2">
      <c r="B671" s="29"/>
      <c r="D671" s="138" t="s">
        <v>124</v>
      </c>
      <c r="F671" s="139" t="s">
        <v>1237</v>
      </c>
      <c r="I671" s="140"/>
      <c r="L671" s="29"/>
      <c r="M671" s="141"/>
      <c r="T671" s="50"/>
      <c r="AT671" s="14" t="s">
        <v>124</v>
      </c>
      <c r="AU671" s="14" t="s">
        <v>78</v>
      </c>
    </row>
    <row r="672" spans="2:65" s="1" customFormat="1" ht="66.75" customHeight="1" x14ac:dyDescent="0.2">
      <c r="B672" s="124"/>
      <c r="C672" s="125" t="s">
        <v>1238</v>
      </c>
      <c r="D672" s="125" t="s">
        <v>118</v>
      </c>
      <c r="E672" s="126" t="s">
        <v>1239</v>
      </c>
      <c r="F672" s="127" t="s">
        <v>1240</v>
      </c>
      <c r="G672" s="128" t="s">
        <v>128</v>
      </c>
      <c r="H672" s="129">
        <v>1000</v>
      </c>
      <c r="I672" s="130"/>
      <c r="J672" s="131">
        <f>ROUND(I672*H672,2)</f>
        <v>0</v>
      </c>
      <c r="K672" s="127" t="s">
        <v>122</v>
      </c>
      <c r="L672" s="29"/>
      <c r="M672" s="132" t="s">
        <v>3</v>
      </c>
      <c r="N672" s="133" t="s">
        <v>39</v>
      </c>
      <c r="P672" s="134">
        <f>O672*H672</f>
        <v>0</v>
      </c>
      <c r="Q672" s="134">
        <v>0</v>
      </c>
      <c r="R672" s="134">
        <f>Q672*H672</f>
        <v>0</v>
      </c>
      <c r="S672" s="134">
        <v>0</v>
      </c>
      <c r="T672" s="135">
        <f>S672*H672</f>
        <v>0</v>
      </c>
      <c r="AR672" s="136" t="s">
        <v>123</v>
      </c>
      <c r="AT672" s="136" t="s">
        <v>118</v>
      </c>
      <c r="AU672" s="136" t="s">
        <v>78</v>
      </c>
      <c r="AY672" s="14" t="s">
        <v>115</v>
      </c>
      <c r="BE672" s="137">
        <f>IF(N672="základní",J672,0)</f>
        <v>0</v>
      </c>
      <c r="BF672" s="137">
        <f>IF(N672="snížená",J672,0)</f>
        <v>0</v>
      </c>
      <c r="BG672" s="137">
        <f>IF(N672="zákl. přenesená",J672,0)</f>
        <v>0</v>
      </c>
      <c r="BH672" s="137">
        <f>IF(N672="sníž. přenesená",J672,0)</f>
        <v>0</v>
      </c>
      <c r="BI672" s="137">
        <f>IF(N672="nulová",J672,0)</f>
        <v>0</v>
      </c>
      <c r="BJ672" s="14" t="s">
        <v>76</v>
      </c>
      <c r="BK672" s="137">
        <f>ROUND(I672*H672,2)</f>
        <v>0</v>
      </c>
      <c r="BL672" s="14" t="s">
        <v>123</v>
      </c>
      <c r="BM672" s="136" t="s">
        <v>1241</v>
      </c>
    </row>
    <row r="673" spans="2:65" s="1" customFormat="1" ht="48.75" x14ac:dyDescent="0.2">
      <c r="B673" s="29"/>
      <c r="D673" s="138" t="s">
        <v>124</v>
      </c>
      <c r="F673" s="139" t="s">
        <v>1237</v>
      </c>
      <c r="I673" s="140"/>
      <c r="L673" s="29"/>
      <c r="M673" s="141"/>
      <c r="T673" s="50"/>
      <c r="AT673" s="14" t="s">
        <v>124</v>
      </c>
      <c r="AU673" s="14" t="s">
        <v>78</v>
      </c>
    </row>
    <row r="674" spans="2:65" s="1" customFormat="1" ht="90" customHeight="1" x14ac:dyDescent="0.2">
      <c r="B674" s="124"/>
      <c r="C674" s="125" t="s">
        <v>683</v>
      </c>
      <c r="D674" s="125" t="s">
        <v>118</v>
      </c>
      <c r="E674" s="126" t="s">
        <v>1242</v>
      </c>
      <c r="F674" s="127" t="s">
        <v>1243</v>
      </c>
      <c r="G674" s="128" t="s">
        <v>128</v>
      </c>
      <c r="H674" s="129">
        <v>1500</v>
      </c>
      <c r="I674" s="130"/>
      <c r="J674" s="131">
        <f>ROUND(I674*H674,2)</f>
        <v>0</v>
      </c>
      <c r="K674" s="127" t="s">
        <v>122</v>
      </c>
      <c r="L674" s="29"/>
      <c r="M674" s="132" t="s">
        <v>3</v>
      </c>
      <c r="N674" s="133" t="s">
        <v>39</v>
      </c>
      <c r="P674" s="134">
        <f>O674*H674</f>
        <v>0</v>
      </c>
      <c r="Q674" s="134">
        <v>0</v>
      </c>
      <c r="R674" s="134">
        <f>Q674*H674</f>
        <v>0</v>
      </c>
      <c r="S674" s="134">
        <v>0</v>
      </c>
      <c r="T674" s="135">
        <f>S674*H674</f>
        <v>0</v>
      </c>
      <c r="AR674" s="136" t="s">
        <v>123</v>
      </c>
      <c r="AT674" s="136" t="s">
        <v>118</v>
      </c>
      <c r="AU674" s="136" t="s">
        <v>78</v>
      </c>
      <c r="AY674" s="14" t="s">
        <v>115</v>
      </c>
      <c r="BE674" s="137">
        <f>IF(N674="základní",J674,0)</f>
        <v>0</v>
      </c>
      <c r="BF674" s="137">
        <f>IF(N674="snížená",J674,0)</f>
        <v>0</v>
      </c>
      <c r="BG674" s="137">
        <f>IF(N674="zákl. přenesená",J674,0)</f>
        <v>0</v>
      </c>
      <c r="BH674" s="137">
        <f>IF(N674="sníž. přenesená",J674,0)</f>
        <v>0</v>
      </c>
      <c r="BI674" s="137">
        <f>IF(N674="nulová",J674,0)</f>
        <v>0</v>
      </c>
      <c r="BJ674" s="14" t="s">
        <v>76</v>
      </c>
      <c r="BK674" s="137">
        <f>ROUND(I674*H674,2)</f>
        <v>0</v>
      </c>
      <c r="BL674" s="14" t="s">
        <v>123</v>
      </c>
      <c r="BM674" s="136" t="s">
        <v>1244</v>
      </c>
    </row>
    <row r="675" spans="2:65" s="1" customFormat="1" ht="68.25" x14ac:dyDescent="0.2">
      <c r="B675" s="29"/>
      <c r="D675" s="138" t="s">
        <v>124</v>
      </c>
      <c r="F675" s="139" t="s">
        <v>1245</v>
      </c>
      <c r="I675" s="140"/>
      <c r="L675" s="29"/>
      <c r="M675" s="141"/>
      <c r="T675" s="50"/>
      <c r="AT675" s="14" t="s">
        <v>124</v>
      </c>
      <c r="AU675" s="14" t="s">
        <v>78</v>
      </c>
    </row>
    <row r="676" spans="2:65" s="1" customFormat="1" ht="90" customHeight="1" x14ac:dyDescent="0.2">
      <c r="B676" s="124"/>
      <c r="C676" s="125" t="s">
        <v>1246</v>
      </c>
      <c r="D676" s="125" t="s">
        <v>118</v>
      </c>
      <c r="E676" s="126" t="s">
        <v>1247</v>
      </c>
      <c r="F676" s="127" t="s">
        <v>1248</v>
      </c>
      <c r="G676" s="128" t="s">
        <v>128</v>
      </c>
      <c r="H676" s="129">
        <v>1500</v>
      </c>
      <c r="I676" s="130"/>
      <c r="J676" s="131">
        <f>ROUND(I676*H676,2)</f>
        <v>0</v>
      </c>
      <c r="K676" s="127" t="s">
        <v>122</v>
      </c>
      <c r="L676" s="29"/>
      <c r="M676" s="132" t="s">
        <v>3</v>
      </c>
      <c r="N676" s="133" t="s">
        <v>39</v>
      </c>
      <c r="P676" s="134">
        <f>O676*H676</f>
        <v>0</v>
      </c>
      <c r="Q676" s="134">
        <v>0</v>
      </c>
      <c r="R676" s="134">
        <f>Q676*H676</f>
        <v>0</v>
      </c>
      <c r="S676" s="134">
        <v>0</v>
      </c>
      <c r="T676" s="135">
        <f>S676*H676</f>
        <v>0</v>
      </c>
      <c r="AR676" s="136" t="s">
        <v>123</v>
      </c>
      <c r="AT676" s="136" t="s">
        <v>118</v>
      </c>
      <c r="AU676" s="136" t="s">
        <v>78</v>
      </c>
      <c r="AY676" s="14" t="s">
        <v>115</v>
      </c>
      <c r="BE676" s="137">
        <f>IF(N676="základní",J676,0)</f>
        <v>0</v>
      </c>
      <c r="BF676" s="137">
        <f>IF(N676="snížená",J676,0)</f>
        <v>0</v>
      </c>
      <c r="BG676" s="137">
        <f>IF(N676="zákl. přenesená",J676,0)</f>
        <v>0</v>
      </c>
      <c r="BH676" s="137">
        <f>IF(N676="sníž. přenesená",J676,0)</f>
        <v>0</v>
      </c>
      <c r="BI676" s="137">
        <f>IF(N676="nulová",J676,0)</f>
        <v>0</v>
      </c>
      <c r="BJ676" s="14" t="s">
        <v>76</v>
      </c>
      <c r="BK676" s="137">
        <f>ROUND(I676*H676,2)</f>
        <v>0</v>
      </c>
      <c r="BL676" s="14" t="s">
        <v>123</v>
      </c>
      <c r="BM676" s="136" t="s">
        <v>1249</v>
      </c>
    </row>
    <row r="677" spans="2:65" s="1" customFormat="1" ht="68.25" x14ac:dyDescent="0.2">
      <c r="B677" s="29"/>
      <c r="D677" s="138" t="s">
        <v>124</v>
      </c>
      <c r="F677" s="139" t="s">
        <v>1245</v>
      </c>
      <c r="I677" s="140"/>
      <c r="L677" s="29"/>
      <c r="M677" s="141"/>
      <c r="T677" s="50"/>
      <c r="AT677" s="14" t="s">
        <v>124</v>
      </c>
      <c r="AU677" s="14" t="s">
        <v>78</v>
      </c>
    </row>
    <row r="678" spans="2:65" s="1" customFormat="1" ht="24.2" customHeight="1" x14ac:dyDescent="0.2">
      <c r="B678" s="124"/>
      <c r="C678" s="125" t="s">
        <v>686</v>
      </c>
      <c r="D678" s="125" t="s">
        <v>118</v>
      </c>
      <c r="E678" s="126" t="s">
        <v>1250</v>
      </c>
      <c r="F678" s="127" t="s">
        <v>1251</v>
      </c>
      <c r="G678" s="128" t="s">
        <v>121</v>
      </c>
      <c r="H678" s="129">
        <v>20</v>
      </c>
      <c r="I678" s="130"/>
      <c r="J678" s="131">
        <f>ROUND(I678*H678,2)</f>
        <v>0</v>
      </c>
      <c r="K678" s="127" t="s">
        <v>122</v>
      </c>
      <c r="L678" s="29"/>
      <c r="M678" s="132" t="s">
        <v>3</v>
      </c>
      <c r="N678" s="133" t="s">
        <v>39</v>
      </c>
      <c r="P678" s="134">
        <f>O678*H678</f>
        <v>0</v>
      </c>
      <c r="Q678" s="134">
        <v>0</v>
      </c>
      <c r="R678" s="134">
        <f>Q678*H678</f>
        <v>0</v>
      </c>
      <c r="S678" s="134">
        <v>0</v>
      </c>
      <c r="T678" s="135">
        <f>S678*H678</f>
        <v>0</v>
      </c>
      <c r="AR678" s="136" t="s">
        <v>123</v>
      </c>
      <c r="AT678" s="136" t="s">
        <v>118</v>
      </c>
      <c r="AU678" s="136" t="s">
        <v>78</v>
      </c>
      <c r="AY678" s="14" t="s">
        <v>115</v>
      </c>
      <c r="BE678" s="137">
        <f>IF(N678="základní",J678,0)</f>
        <v>0</v>
      </c>
      <c r="BF678" s="137">
        <f>IF(N678="snížená",J678,0)</f>
        <v>0</v>
      </c>
      <c r="BG678" s="137">
        <f>IF(N678="zákl. přenesená",J678,0)</f>
        <v>0</v>
      </c>
      <c r="BH678" s="137">
        <f>IF(N678="sníž. přenesená",J678,0)</f>
        <v>0</v>
      </c>
      <c r="BI678" s="137">
        <f>IF(N678="nulová",J678,0)</f>
        <v>0</v>
      </c>
      <c r="BJ678" s="14" t="s">
        <v>76</v>
      </c>
      <c r="BK678" s="137">
        <f>ROUND(I678*H678,2)</f>
        <v>0</v>
      </c>
      <c r="BL678" s="14" t="s">
        <v>123</v>
      </c>
      <c r="BM678" s="136" t="s">
        <v>1252</v>
      </c>
    </row>
    <row r="679" spans="2:65" s="1" customFormat="1" ht="19.5" x14ac:dyDescent="0.2">
      <c r="B679" s="29"/>
      <c r="D679" s="138" t="s">
        <v>124</v>
      </c>
      <c r="F679" s="139" t="s">
        <v>1253</v>
      </c>
      <c r="I679" s="140"/>
      <c r="L679" s="29"/>
      <c r="M679" s="141"/>
      <c r="T679" s="50"/>
      <c r="AT679" s="14" t="s">
        <v>124</v>
      </c>
      <c r="AU679" s="14" t="s">
        <v>78</v>
      </c>
    </row>
    <row r="680" spans="2:65" s="1" customFormat="1" ht="66.75" customHeight="1" x14ac:dyDescent="0.2">
      <c r="B680" s="124"/>
      <c r="C680" s="125" t="s">
        <v>1254</v>
      </c>
      <c r="D680" s="125" t="s">
        <v>118</v>
      </c>
      <c r="E680" s="126" t="s">
        <v>1255</v>
      </c>
      <c r="F680" s="127" t="s">
        <v>1256</v>
      </c>
      <c r="G680" s="128" t="s">
        <v>1257</v>
      </c>
      <c r="H680" s="129">
        <v>40</v>
      </c>
      <c r="I680" s="130"/>
      <c r="J680" s="131">
        <f>ROUND(I680*H680,2)</f>
        <v>0</v>
      </c>
      <c r="K680" s="127" t="s">
        <v>122</v>
      </c>
      <c r="L680" s="29"/>
      <c r="M680" s="132" t="s">
        <v>3</v>
      </c>
      <c r="N680" s="133" t="s">
        <v>39</v>
      </c>
      <c r="P680" s="134">
        <f>O680*H680</f>
        <v>0</v>
      </c>
      <c r="Q680" s="134">
        <v>0</v>
      </c>
      <c r="R680" s="134">
        <f>Q680*H680</f>
        <v>0</v>
      </c>
      <c r="S680" s="134">
        <v>0</v>
      </c>
      <c r="T680" s="135">
        <f>S680*H680</f>
        <v>0</v>
      </c>
      <c r="AR680" s="136" t="s">
        <v>123</v>
      </c>
      <c r="AT680" s="136" t="s">
        <v>118</v>
      </c>
      <c r="AU680" s="136" t="s">
        <v>78</v>
      </c>
      <c r="AY680" s="14" t="s">
        <v>115</v>
      </c>
      <c r="BE680" s="137">
        <f>IF(N680="základní",J680,0)</f>
        <v>0</v>
      </c>
      <c r="BF680" s="137">
        <f>IF(N680="snížená",J680,0)</f>
        <v>0</v>
      </c>
      <c r="BG680" s="137">
        <f>IF(N680="zákl. přenesená",J680,0)</f>
        <v>0</v>
      </c>
      <c r="BH680" s="137">
        <f>IF(N680="sníž. přenesená",J680,0)</f>
        <v>0</v>
      </c>
      <c r="BI680" s="137">
        <f>IF(N680="nulová",J680,0)</f>
        <v>0</v>
      </c>
      <c r="BJ680" s="14" t="s">
        <v>76</v>
      </c>
      <c r="BK680" s="137">
        <f>ROUND(I680*H680,2)</f>
        <v>0</v>
      </c>
      <c r="BL680" s="14" t="s">
        <v>123</v>
      </c>
      <c r="BM680" s="136" t="s">
        <v>1258</v>
      </c>
    </row>
    <row r="681" spans="2:65" s="1" customFormat="1" ht="48.75" x14ac:dyDescent="0.2">
      <c r="B681" s="29"/>
      <c r="D681" s="138" t="s">
        <v>124</v>
      </c>
      <c r="F681" s="139" t="s">
        <v>1259</v>
      </c>
      <c r="I681" s="140"/>
      <c r="L681" s="29"/>
      <c r="M681" s="141"/>
      <c r="T681" s="50"/>
      <c r="AT681" s="14" t="s">
        <v>124</v>
      </c>
      <c r="AU681" s="14" t="s">
        <v>78</v>
      </c>
    </row>
    <row r="682" spans="2:65" s="1" customFormat="1" ht="66.75" customHeight="1" x14ac:dyDescent="0.2">
      <c r="B682" s="124"/>
      <c r="C682" s="125" t="s">
        <v>690</v>
      </c>
      <c r="D682" s="125" t="s">
        <v>118</v>
      </c>
      <c r="E682" s="126" t="s">
        <v>1260</v>
      </c>
      <c r="F682" s="127" t="s">
        <v>1261</v>
      </c>
      <c r="G682" s="128" t="s">
        <v>1257</v>
      </c>
      <c r="H682" s="129">
        <v>40</v>
      </c>
      <c r="I682" s="130"/>
      <c r="J682" s="131">
        <f>ROUND(I682*H682,2)</f>
        <v>0</v>
      </c>
      <c r="K682" s="127" t="s">
        <v>122</v>
      </c>
      <c r="L682" s="29"/>
      <c r="M682" s="132" t="s">
        <v>3</v>
      </c>
      <c r="N682" s="133" t="s">
        <v>39</v>
      </c>
      <c r="P682" s="134">
        <f>O682*H682</f>
        <v>0</v>
      </c>
      <c r="Q682" s="134">
        <v>0</v>
      </c>
      <c r="R682" s="134">
        <f>Q682*H682</f>
        <v>0</v>
      </c>
      <c r="S682" s="134">
        <v>0</v>
      </c>
      <c r="T682" s="135">
        <f>S682*H682</f>
        <v>0</v>
      </c>
      <c r="AR682" s="136" t="s">
        <v>123</v>
      </c>
      <c r="AT682" s="136" t="s">
        <v>118</v>
      </c>
      <c r="AU682" s="136" t="s">
        <v>78</v>
      </c>
      <c r="AY682" s="14" t="s">
        <v>115</v>
      </c>
      <c r="BE682" s="137">
        <f>IF(N682="základní",J682,0)</f>
        <v>0</v>
      </c>
      <c r="BF682" s="137">
        <f>IF(N682="snížená",J682,0)</f>
        <v>0</v>
      </c>
      <c r="BG682" s="137">
        <f>IF(N682="zákl. přenesená",J682,0)</f>
        <v>0</v>
      </c>
      <c r="BH682" s="137">
        <f>IF(N682="sníž. přenesená",J682,0)</f>
        <v>0</v>
      </c>
      <c r="BI682" s="137">
        <f>IF(N682="nulová",J682,0)</f>
        <v>0</v>
      </c>
      <c r="BJ682" s="14" t="s">
        <v>76</v>
      </c>
      <c r="BK682" s="137">
        <f>ROUND(I682*H682,2)</f>
        <v>0</v>
      </c>
      <c r="BL682" s="14" t="s">
        <v>123</v>
      </c>
      <c r="BM682" s="136" t="s">
        <v>1262</v>
      </c>
    </row>
    <row r="683" spans="2:65" s="1" customFormat="1" ht="48.75" x14ac:dyDescent="0.2">
      <c r="B683" s="29"/>
      <c r="D683" s="138" t="s">
        <v>124</v>
      </c>
      <c r="F683" s="139" t="s">
        <v>1259</v>
      </c>
      <c r="I683" s="140"/>
      <c r="L683" s="29"/>
      <c r="M683" s="141"/>
      <c r="T683" s="50"/>
      <c r="AT683" s="14" t="s">
        <v>124</v>
      </c>
      <c r="AU683" s="14" t="s">
        <v>78</v>
      </c>
    </row>
    <row r="684" spans="2:65" s="1" customFormat="1" ht="55.5" customHeight="1" x14ac:dyDescent="0.2">
      <c r="B684" s="124"/>
      <c r="C684" s="125" t="s">
        <v>1263</v>
      </c>
      <c r="D684" s="125" t="s">
        <v>118</v>
      </c>
      <c r="E684" s="126" t="s">
        <v>1264</v>
      </c>
      <c r="F684" s="127" t="s">
        <v>1265</v>
      </c>
      <c r="G684" s="128" t="s">
        <v>1257</v>
      </c>
      <c r="H684" s="129">
        <v>50</v>
      </c>
      <c r="I684" s="130"/>
      <c r="J684" s="131">
        <f>ROUND(I684*H684,2)</f>
        <v>0</v>
      </c>
      <c r="K684" s="127" t="s">
        <v>122</v>
      </c>
      <c r="L684" s="29"/>
      <c r="M684" s="132" t="s">
        <v>3</v>
      </c>
      <c r="N684" s="133" t="s">
        <v>39</v>
      </c>
      <c r="P684" s="134">
        <f>O684*H684</f>
        <v>0</v>
      </c>
      <c r="Q684" s="134">
        <v>0</v>
      </c>
      <c r="R684" s="134">
        <f>Q684*H684</f>
        <v>0</v>
      </c>
      <c r="S684" s="134">
        <v>0</v>
      </c>
      <c r="T684" s="135">
        <f>S684*H684</f>
        <v>0</v>
      </c>
      <c r="AR684" s="136" t="s">
        <v>123</v>
      </c>
      <c r="AT684" s="136" t="s">
        <v>118</v>
      </c>
      <c r="AU684" s="136" t="s">
        <v>78</v>
      </c>
      <c r="AY684" s="14" t="s">
        <v>115</v>
      </c>
      <c r="BE684" s="137">
        <f>IF(N684="základní",J684,0)</f>
        <v>0</v>
      </c>
      <c r="BF684" s="137">
        <f>IF(N684="snížená",J684,0)</f>
        <v>0</v>
      </c>
      <c r="BG684" s="137">
        <f>IF(N684="zákl. přenesená",J684,0)</f>
        <v>0</v>
      </c>
      <c r="BH684" s="137">
        <f>IF(N684="sníž. přenesená",J684,0)</f>
        <v>0</v>
      </c>
      <c r="BI684" s="137">
        <f>IF(N684="nulová",J684,0)</f>
        <v>0</v>
      </c>
      <c r="BJ684" s="14" t="s">
        <v>76</v>
      </c>
      <c r="BK684" s="137">
        <f>ROUND(I684*H684,2)</f>
        <v>0</v>
      </c>
      <c r="BL684" s="14" t="s">
        <v>123</v>
      </c>
      <c r="BM684" s="136" t="s">
        <v>1266</v>
      </c>
    </row>
    <row r="685" spans="2:65" s="1" customFormat="1" ht="39" x14ac:dyDescent="0.2">
      <c r="B685" s="29"/>
      <c r="D685" s="138" t="s">
        <v>124</v>
      </c>
      <c r="F685" s="139" t="s">
        <v>1267</v>
      </c>
      <c r="I685" s="140"/>
      <c r="L685" s="29"/>
      <c r="M685" s="141"/>
      <c r="T685" s="50"/>
      <c r="AT685" s="14" t="s">
        <v>124</v>
      </c>
      <c r="AU685" s="14" t="s">
        <v>78</v>
      </c>
    </row>
    <row r="686" spans="2:65" s="1" customFormat="1" ht="55.5" customHeight="1" x14ac:dyDescent="0.2">
      <c r="B686" s="124"/>
      <c r="C686" s="125" t="s">
        <v>693</v>
      </c>
      <c r="D686" s="125" t="s">
        <v>118</v>
      </c>
      <c r="E686" s="126" t="s">
        <v>1268</v>
      </c>
      <c r="F686" s="127" t="s">
        <v>1269</v>
      </c>
      <c r="G686" s="128" t="s">
        <v>1257</v>
      </c>
      <c r="H686" s="129">
        <v>50</v>
      </c>
      <c r="I686" s="130"/>
      <c r="J686" s="131">
        <f>ROUND(I686*H686,2)</f>
        <v>0</v>
      </c>
      <c r="K686" s="127" t="s">
        <v>122</v>
      </c>
      <c r="L686" s="29"/>
      <c r="M686" s="132" t="s">
        <v>3</v>
      </c>
      <c r="N686" s="133" t="s">
        <v>39</v>
      </c>
      <c r="P686" s="134">
        <f>O686*H686</f>
        <v>0</v>
      </c>
      <c r="Q686" s="134">
        <v>0</v>
      </c>
      <c r="R686" s="134">
        <f>Q686*H686</f>
        <v>0</v>
      </c>
      <c r="S686" s="134">
        <v>0</v>
      </c>
      <c r="T686" s="135">
        <f>S686*H686</f>
        <v>0</v>
      </c>
      <c r="AR686" s="136" t="s">
        <v>123</v>
      </c>
      <c r="AT686" s="136" t="s">
        <v>118</v>
      </c>
      <c r="AU686" s="136" t="s">
        <v>78</v>
      </c>
      <c r="AY686" s="14" t="s">
        <v>115</v>
      </c>
      <c r="BE686" s="137">
        <f>IF(N686="základní",J686,0)</f>
        <v>0</v>
      </c>
      <c r="BF686" s="137">
        <f>IF(N686="snížená",J686,0)</f>
        <v>0</v>
      </c>
      <c r="BG686" s="137">
        <f>IF(N686="zákl. přenesená",J686,0)</f>
        <v>0</v>
      </c>
      <c r="BH686" s="137">
        <f>IF(N686="sníž. přenesená",J686,0)</f>
        <v>0</v>
      </c>
      <c r="BI686" s="137">
        <f>IF(N686="nulová",J686,0)</f>
        <v>0</v>
      </c>
      <c r="BJ686" s="14" t="s">
        <v>76</v>
      </c>
      <c r="BK686" s="137">
        <f>ROUND(I686*H686,2)</f>
        <v>0</v>
      </c>
      <c r="BL686" s="14" t="s">
        <v>123</v>
      </c>
      <c r="BM686" s="136" t="s">
        <v>1270</v>
      </c>
    </row>
    <row r="687" spans="2:65" s="1" customFormat="1" ht="39" x14ac:dyDescent="0.2">
      <c r="B687" s="29"/>
      <c r="D687" s="138" t="s">
        <v>124</v>
      </c>
      <c r="F687" s="139" t="s">
        <v>1267</v>
      </c>
      <c r="I687" s="140"/>
      <c r="L687" s="29"/>
      <c r="M687" s="141"/>
      <c r="T687" s="50"/>
      <c r="AT687" s="14" t="s">
        <v>124</v>
      </c>
      <c r="AU687" s="14" t="s">
        <v>78</v>
      </c>
    </row>
    <row r="688" spans="2:65" s="1" customFormat="1" ht="55.5" customHeight="1" x14ac:dyDescent="0.2">
      <c r="B688" s="124"/>
      <c r="C688" s="125" t="s">
        <v>1271</v>
      </c>
      <c r="D688" s="125" t="s">
        <v>118</v>
      </c>
      <c r="E688" s="126" t="s">
        <v>1272</v>
      </c>
      <c r="F688" s="127" t="s">
        <v>1273</v>
      </c>
      <c r="G688" s="128" t="s">
        <v>1257</v>
      </c>
      <c r="H688" s="129">
        <v>50</v>
      </c>
      <c r="I688" s="130"/>
      <c r="J688" s="131">
        <f>ROUND(I688*H688,2)</f>
        <v>0</v>
      </c>
      <c r="K688" s="127" t="s">
        <v>122</v>
      </c>
      <c r="L688" s="29"/>
      <c r="M688" s="132" t="s">
        <v>3</v>
      </c>
      <c r="N688" s="133" t="s">
        <v>39</v>
      </c>
      <c r="P688" s="134">
        <f>O688*H688</f>
        <v>0</v>
      </c>
      <c r="Q688" s="134">
        <v>0</v>
      </c>
      <c r="R688" s="134">
        <f>Q688*H688</f>
        <v>0</v>
      </c>
      <c r="S688" s="134">
        <v>0</v>
      </c>
      <c r="T688" s="135">
        <f>S688*H688</f>
        <v>0</v>
      </c>
      <c r="AR688" s="136" t="s">
        <v>123</v>
      </c>
      <c r="AT688" s="136" t="s">
        <v>118</v>
      </c>
      <c r="AU688" s="136" t="s">
        <v>78</v>
      </c>
      <c r="AY688" s="14" t="s">
        <v>115</v>
      </c>
      <c r="BE688" s="137">
        <f>IF(N688="základní",J688,0)</f>
        <v>0</v>
      </c>
      <c r="BF688" s="137">
        <f>IF(N688="snížená",J688,0)</f>
        <v>0</v>
      </c>
      <c r="BG688" s="137">
        <f>IF(N688="zákl. přenesená",J688,0)</f>
        <v>0</v>
      </c>
      <c r="BH688" s="137">
        <f>IF(N688="sníž. přenesená",J688,0)</f>
        <v>0</v>
      </c>
      <c r="BI688" s="137">
        <f>IF(N688="nulová",J688,0)</f>
        <v>0</v>
      </c>
      <c r="BJ688" s="14" t="s">
        <v>76</v>
      </c>
      <c r="BK688" s="137">
        <f>ROUND(I688*H688,2)</f>
        <v>0</v>
      </c>
      <c r="BL688" s="14" t="s">
        <v>123</v>
      </c>
      <c r="BM688" s="136" t="s">
        <v>1274</v>
      </c>
    </row>
    <row r="689" spans="2:65" s="1" customFormat="1" ht="39" x14ac:dyDescent="0.2">
      <c r="B689" s="29"/>
      <c r="D689" s="138" t="s">
        <v>124</v>
      </c>
      <c r="F689" s="139" t="s">
        <v>1267</v>
      </c>
      <c r="I689" s="140"/>
      <c r="L689" s="29"/>
      <c r="M689" s="141"/>
      <c r="T689" s="50"/>
      <c r="AT689" s="14" t="s">
        <v>124</v>
      </c>
      <c r="AU689" s="14" t="s">
        <v>78</v>
      </c>
    </row>
    <row r="690" spans="2:65" s="1" customFormat="1" ht="55.5" customHeight="1" x14ac:dyDescent="0.2">
      <c r="B690" s="124"/>
      <c r="C690" s="125" t="s">
        <v>697</v>
      </c>
      <c r="D690" s="125" t="s">
        <v>118</v>
      </c>
      <c r="E690" s="126" t="s">
        <v>1275</v>
      </c>
      <c r="F690" s="127" t="s">
        <v>1276</v>
      </c>
      <c r="G690" s="128" t="s">
        <v>1257</v>
      </c>
      <c r="H690" s="129">
        <v>20</v>
      </c>
      <c r="I690" s="130"/>
      <c r="J690" s="131">
        <f>ROUND(I690*H690,2)</f>
        <v>0</v>
      </c>
      <c r="K690" s="127" t="s">
        <v>122</v>
      </c>
      <c r="L690" s="29"/>
      <c r="M690" s="132" t="s">
        <v>3</v>
      </c>
      <c r="N690" s="133" t="s">
        <v>39</v>
      </c>
      <c r="P690" s="134">
        <f>O690*H690</f>
        <v>0</v>
      </c>
      <c r="Q690" s="134">
        <v>0</v>
      </c>
      <c r="R690" s="134">
        <f>Q690*H690</f>
        <v>0</v>
      </c>
      <c r="S690" s="134">
        <v>0</v>
      </c>
      <c r="T690" s="135">
        <f>S690*H690</f>
        <v>0</v>
      </c>
      <c r="AR690" s="136" t="s">
        <v>123</v>
      </c>
      <c r="AT690" s="136" t="s">
        <v>118</v>
      </c>
      <c r="AU690" s="136" t="s">
        <v>78</v>
      </c>
      <c r="AY690" s="14" t="s">
        <v>115</v>
      </c>
      <c r="BE690" s="137">
        <f>IF(N690="základní",J690,0)</f>
        <v>0</v>
      </c>
      <c r="BF690" s="137">
        <f>IF(N690="snížená",J690,0)</f>
        <v>0</v>
      </c>
      <c r="BG690" s="137">
        <f>IF(N690="zákl. přenesená",J690,0)</f>
        <v>0</v>
      </c>
      <c r="BH690" s="137">
        <f>IF(N690="sníž. přenesená",J690,0)</f>
        <v>0</v>
      </c>
      <c r="BI690" s="137">
        <f>IF(N690="nulová",J690,0)</f>
        <v>0</v>
      </c>
      <c r="BJ690" s="14" t="s">
        <v>76</v>
      </c>
      <c r="BK690" s="137">
        <f>ROUND(I690*H690,2)</f>
        <v>0</v>
      </c>
      <c r="BL690" s="14" t="s">
        <v>123</v>
      </c>
      <c r="BM690" s="136" t="s">
        <v>1277</v>
      </c>
    </row>
    <row r="691" spans="2:65" s="1" customFormat="1" ht="39" x14ac:dyDescent="0.2">
      <c r="B691" s="29"/>
      <c r="D691" s="138" t="s">
        <v>124</v>
      </c>
      <c r="F691" s="139" t="s">
        <v>1267</v>
      </c>
      <c r="I691" s="140"/>
      <c r="L691" s="29"/>
      <c r="M691" s="141"/>
      <c r="T691" s="50"/>
      <c r="AT691" s="14" t="s">
        <v>124</v>
      </c>
      <c r="AU691" s="14" t="s">
        <v>78</v>
      </c>
    </row>
    <row r="692" spans="2:65" s="1" customFormat="1" ht="55.5" customHeight="1" x14ac:dyDescent="0.2">
      <c r="B692" s="124"/>
      <c r="C692" s="125" t="s">
        <v>1278</v>
      </c>
      <c r="D692" s="125" t="s">
        <v>118</v>
      </c>
      <c r="E692" s="126" t="s">
        <v>1279</v>
      </c>
      <c r="F692" s="127" t="s">
        <v>1280</v>
      </c>
      <c r="G692" s="128" t="s">
        <v>1257</v>
      </c>
      <c r="H692" s="129">
        <v>20</v>
      </c>
      <c r="I692" s="130"/>
      <c r="J692" s="131">
        <f>ROUND(I692*H692,2)</f>
        <v>0</v>
      </c>
      <c r="K692" s="127" t="s">
        <v>122</v>
      </c>
      <c r="L692" s="29"/>
      <c r="M692" s="132" t="s">
        <v>3</v>
      </c>
      <c r="N692" s="133" t="s">
        <v>39</v>
      </c>
      <c r="P692" s="134">
        <f>O692*H692</f>
        <v>0</v>
      </c>
      <c r="Q692" s="134">
        <v>0</v>
      </c>
      <c r="R692" s="134">
        <f>Q692*H692</f>
        <v>0</v>
      </c>
      <c r="S692" s="134">
        <v>0</v>
      </c>
      <c r="T692" s="135">
        <f>S692*H692</f>
        <v>0</v>
      </c>
      <c r="AR692" s="136" t="s">
        <v>123</v>
      </c>
      <c r="AT692" s="136" t="s">
        <v>118</v>
      </c>
      <c r="AU692" s="136" t="s">
        <v>78</v>
      </c>
      <c r="AY692" s="14" t="s">
        <v>115</v>
      </c>
      <c r="BE692" s="137">
        <f>IF(N692="základní",J692,0)</f>
        <v>0</v>
      </c>
      <c r="BF692" s="137">
        <f>IF(N692="snížená",J692,0)</f>
        <v>0</v>
      </c>
      <c r="BG692" s="137">
        <f>IF(N692="zákl. přenesená",J692,0)</f>
        <v>0</v>
      </c>
      <c r="BH692" s="137">
        <f>IF(N692="sníž. přenesená",J692,0)</f>
        <v>0</v>
      </c>
      <c r="BI692" s="137">
        <f>IF(N692="nulová",J692,0)</f>
        <v>0</v>
      </c>
      <c r="BJ692" s="14" t="s">
        <v>76</v>
      </c>
      <c r="BK692" s="137">
        <f>ROUND(I692*H692,2)</f>
        <v>0</v>
      </c>
      <c r="BL692" s="14" t="s">
        <v>123</v>
      </c>
      <c r="BM692" s="136" t="s">
        <v>1281</v>
      </c>
    </row>
    <row r="693" spans="2:65" s="1" customFormat="1" ht="39" x14ac:dyDescent="0.2">
      <c r="B693" s="29"/>
      <c r="D693" s="138" t="s">
        <v>124</v>
      </c>
      <c r="F693" s="139" t="s">
        <v>1267</v>
      </c>
      <c r="I693" s="140"/>
      <c r="L693" s="29"/>
      <c r="M693" s="141"/>
      <c r="T693" s="50"/>
      <c r="AT693" s="14" t="s">
        <v>124</v>
      </c>
      <c r="AU693" s="14" t="s">
        <v>78</v>
      </c>
    </row>
    <row r="694" spans="2:65" s="1" customFormat="1" ht="55.5" customHeight="1" x14ac:dyDescent="0.2">
      <c r="B694" s="124"/>
      <c r="C694" s="125" t="s">
        <v>700</v>
      </c>
      <c r="D694" s="125" t="s">
        <v>118</v>
      </c>
      <c r="E694" s="126" t="s">
        <v>1282</v>
      </c>
      <c r="F694" s="127" t="s">
        <v>1283</v>
      </c>
      <c r="G694" s="128" t="s">
        <v>1257</v>
      </c>
      <c r="H694" s="129">
        <v>20</v>
      </c>
      <c r="I694" s="130"/>
      <c r="J694" s="131">
        <f>ROUND(I694*H694,2)</f>
        <v>0</v>
      </c>
      <c r="K694" s="127" t="s">
        <v>122</v>
      </c>
      <c r="L694" s="29"/>
      <c r="M694" s="132" t="s">
        <v>3</v>
      </c>
      <c r="N694" s="133" t="s">
        <v>39</v>
      </c>
      <c r="P694" s="134">
        <f>O694*H694</f>
        <v>0</v>
      </c>
      <c r="Q694" s="134">
        <v>0</v>
      </c>
      <c r="R694" s="134">
        <f>Q694*H694</f>
        <v>0</v>
      </c>
      <c r="S694" s="134">
        <v>0</v>
      </c>
      <c r="T694" s="135">
        <f>S694*H694</f>
        <v>0</v>
      </c>
      <c r="AR694" s="136" t="s">
        <v>123</v>
      </c>
      <c r="AT694" s="136" t="s">
        <v>118</v>
      </c>
      <c r="AU694" s="136" t="s">
        <v>78</v>
      </c>
      <c r="AY694" s="14" t="s">
        <v>115</v>
      </c>
      <c r="BE694" s="137">
        <f>IF(N694="základní",J694,0)</f>
        <v>0</v>
      </c>
      <c r="BF694" s="137">
        <f>IF(N694="snížená",J694,0)</f>
        <v>0</v>
      </c>
      <c r="BG694" s="137">
        <f>IF(N694="zákl. přenesená",J694,0)</f>
        <v>0</v>
      </c>
      <c r="BH694" s="137">
        <f>IF(N694="sníž. přenesená",J694,0)</f>
        <v>0</v>
      </c>
      <c r="BI694" s="137">
        <f>IF(N694="nulová",J694,0)</f>
        <v>0</v>
      </c>
      <c r="BJ694" s="14" t="s">
        <v>76</v>
      </c>
      <c r="BK694" s="137">
        <f>ROUND(I694*H694,2)</f>
        <v>0</v>
      </c>
      <c r="BL694" s="14" t="s">
        <v>123</v>
      </c>
      <c r="BM694" s="136" t="s">
        <v>1284</v>
      </c>
    </row>
    <row r="695" spans="2:65" s="1" customFormat="1" ht="39" x14ac:dyDescent="0.2">
      <c r="B695" s="29"/>
      <c r="D695" s="138" t="s">
        <v>124</v>
      </c>
      <c r="F695" s="139" t="s">
        <v>1267</v>
      </c>
      <c r="I695" s="140"/>
      <c r="L695" s="29"/>
      <c r="M695" s="141"/>
      <c r="T695" s="50"/>
      <c r="AT695" s="14" t="s">
        <v>124</v>
      </c>
      <c r="AU695" s="14" t="s">
        <v>78</v>
      </c>
    </row>
    <row r="696" spans="2:65" s="1" customFormat="1" ht="62.65" customHeight="1" x14ac:dyDescent="0.2">
      <c r="B696" s="124"/>
      <c r="C696" s="125" t="s">
        <v>1285</v>
      </c>
      <c r="D696" s="125" t="s">
        <v>118</v>
      </c>
      <c r="E696" s="126" t="s">
        <v>1286</v>
      </c>
      <c r="F696" s="127" t="s">
        <v>1287</v>
      </c>
      <c r="G696" s="128" t="s">
        <v>1257</v>
      </c>
      <c r="H696" s="129">
        <v>2</v>
      </c>
      <c r="I696" s="130"/>
      <c r="J696" s="131">
        <f>ROUND(I696*H696,2)</f>
        <v>0</v>
      </c>
      <c r="K696" s="127" t="s">
        <v>122</v>
      </c>
      <c r="L696" s="29"/>
      <c r="M696" s="132" t="s">
        <v>3</v>
      </c>
      <c r="N696" s="133" t="s">
        <v>39</v>
      </c>
      <c r="P696" s="134">
        <f>O696*H696</f>
        <v>0</v>
      </c>
      <c r="Q696" s="134">
        <v>0</v>
      </c>
      <c r="R696" s="134">
        <f>Q696*H696</f>
        <v>0</v>
      </c>
      <c r="S696" s="134">
        <v>0</v>
      </c>
      <c r="T696" s="135">
        <f>S696*H696</f>
        <v>0</v>
      </c>
      <c r="AR696" s="136" t="s">
        <v>123</v>
      </c>
      <c r="AT696" s="136" t="s">
        <v>118</v>
      </c>
      <c r="AU696" s="136" t="s">
        <v>78</v>
      </c>
      <c r="AY696" s="14" t="s">
        <v>115</v>
      </c>
      <c r="BE696" s="137">
        <f>IF(N696="základní",J696,0)</f>
        <v>0</v>
      </c>
      <c r="BF696" s="137">
        <f>IF(N696="snížená",J696,0)</f>
        <v>0</v>
      </c>
      <c r="BG696" s="137">
        <f>IF(N696="zákl. přenesená",J696,0)</f>
        <v>0</v>
      </c>
      <c r="BH696" s="137">
        <f>IF(N696="sníž. přenesená",J696,0)</f>
        <v>0</v>
      </c>
      <c r="BI696" s="137">
        <f>IF(N696="nulová",J696,0)</f>
        <v>0</v>
      </c>
      <c r="BJ696" s="14" t="s">
        <v>76</v>
      </c>
      <c r="BK696" s="137">
        <f>ROUND(I696*H696,2)</f>
        <v>0</v>
      </c>
      <c r="BL696" s="14" t="s">
        <v>123</v>
      </c>
      <c r="BM696" s="136" t="s">
        <v>1288</v>
      </c>
    </row>
    <row r="697" spans="2:65" s="1" customFormat="1" ht="39" x14ac:dyDescent="0.2">
      <c r="B697" s="29"/>
      <c r="D697" s="138" t="s">
        <v>124</v>
      </c>
      <c r="F697" s="139" t="s">
        <v>1267</v>
      </c>
      <c r="I697" s="140"/>
      <c r="L697" s="29"/>
      <c r="M697" s="141"/>
      <c r="T697" s="50"/>
      <c r="AT697" s="14" t="s">
        <v>124</v>
      </c>
      <c r="AU697" s="14" t="s">
        <v>78</v>
      </c>
    </row>
    <row r="698" spans="2:65" s="1" customFormat="1" ht="62.65" customHeight="1" x14ac:dyDescent="0.2">
      <c r="B698" s="124"/>
      <c r="C698" s="125" t="s">
        <v>704</v>
      </c>
      <c r="D698" s="125" t="s">
        <v>118</v>
      </c>
      <c r="E698" s="126" t="s">
        <v>1289</v>
      </c>
      <c r="F698" s="127" t="s">
        <v>1290</v>
      </c>
      <c r="G698" s="128" t="s">
        <v>1257</v>
      </c>
      <c r="H698" s="129">
        <v>2</v>
      </c>
      <c r="I698" s="130"/>
      <c r="J698" s="131">
        <f>ROUND(I698*H698,2)</f>
        <v>0</v>
      </c>
      <c r="K698" s="127" t="s">
        <v>122</v>
      </c>
      <c r="L698" s="29"/>
      <c r="M698" s="132" t="s">
        <v>3</v>
      </c>
      <c r="N698" s="133" t="s">
        <v>39</v>
      </c>
      <c r="P698" s="134">
        <f>O698*H698</f>
        <v>0</v>
      </c>
      <c r="Q698" s="134">
        <v>0</v>
      </c>
      <c r="R698" s="134">
        <f>Q698*H698</f>
        <v>0</v>
      </c>
      <c r="S698" s="134">
        <v>0</v>
      </c>
      <c r="T698" s="135">
        <f>S698*H698</f>
        <v>0</v>
      </c>
      <c r="AR698" s="136" t="s">
        <v>123</v>
      </c>
      <c r="AT698" s="136" t="s">
        <v>118</v>
      </c>
      <c r="AU698" s="136" t="s">
        <v>78</v>
      </c>
      <c r="AY698" s="14" t="s">
        <v>115</v>
      </c>
      <c r="BE698" s="137">
        <f>IF(N698="základní",J698,0)</f>
        <v>0</v>
      </c>
      <c r="BF698" s="137">
        <f>IF(N698="snížená",J698,0)</f>
        <v>0</v>
      </c>
      <c r="BG698" s="137">
        <f>IF(N698="zákl. přenesená",J698,0)</f>
        <v>0</v>
      </c>
      <c r="BH698" s="137">
        <f>IF(N698="sníž. přenesená",J698,0)</f>
        <v>0</v>
      </c>
      <c r="BI698" s="137">
        <f>IF(N698="nulová",J698,0)</f>
        <v>0</v>
      </c>
      <c r="BJ698" s="14" t="s">
        <v>76</v>
      </c>
      <c r="BK698" s="137">
        <f>ROUND(I698*H698,2)</f>
        <v>0</v>
      </c>
      <c r="BL698" s="14" t="s">
        <v>123</v>
      </c>
      <c r="BM698" s="136" t="s">
        <v>1291</v>
      </c>
    </row>
    <row r="699" spans="2:65" s="1" customFormat="1" ht="39" x14ac:dyDescent="0.2">
      <c r="B699" s="29"/>
      <c r="D699" s="138" t="s">
        <v>124</v>
      </c>
      <c r="F699" s="139" t="s">
        <v>1267</v>
      </c>
      <c r="I699" s="140"/>
      <c r="L699" s="29"/>
      <c r="M699" s="141"/>
      <c r="T699" s="50"/>
      <c r="AT699" s="14" t="s">
        <v>124</v>
      </c>
      <c r="AU699" s="14" t="s">
        <v>78</v>
      </c>
    </row>
    <row r="700" spans="2:65" s="1" customFormat="1" ht="62.65" customHeight="1" x14ac:dyDescent="0.2">
      <c r="B700" s="124"/>
      <c r="C700" s="125" t="s">
        <v>1292</v>
      </c>
      <c r="D700" s="125" t="s">
        <v>118</v>
      </c>
      <c r="E700" s="126" t="s">
        <v>1293</v>
      </c>
      <c r="F700" s="127" t="s">
        <v>1294</v>
      </c>
      <c r="G700" s="128" t="s">
        <v>1257</v>
      </c>
      <c r="H700" s="129">
        <v>2</v>
      </c>
      <c r="I700" s="130"/>
      <c r="J700" s="131">
        <f>ROUND(I700*H700,2)</f>
        <v>0</v>
      </c>
      <c r="K700" s="127" t="s">
        <v>122</v>
      </c>
      <c r="L700" s="29"/>
      <c r="M700" s="132" t="s">
        <v>3</v>
      </c>
      <c r="N700" s="133" t="s">
        <v>39</v>
      </c>
      <c r="P700" s="134">
        <f>O700*H700</f>
        <v>0</v>
      </c>
      <c r="Q700" s="134">
        <v>0</v>
      </c>
      <c r="R700" s="134">
        <f>Q700*H700</f>
        <v>0</v>
      </c>
      <c r="S700" s="134">
        <v>0</v>
      </c>
      <c r="T700" s="135">
        <f>S700*H700</f>
        <v>0</v>
      </c>
      <c r="AR700" s="136" t="s">
        <v>123</v>
      </c>
      <c r="AT700" s="136" t="s">
        <v>118</v>
      </c>
      <c r="AU700" s="136" t="s">
        <v>78</v>
      </c>
      <c r="AY700" s="14" t="s">
        <v>115</v>
      </c>
      <c r="BE700" s="137">
        <f>IF(N700="základní",J700,0)</f>
        <v>0</v>
      </c>
      <c r="BF700" s="137">
        <f>IF(N700="snížená",J700,0)</f>
        <v>0</v>
      </c>
      <c r="BG700" s="137">
        <f>IF(N700="zákl. přenesená",J700,0)</f>
        <v>0</v>
      </c>
      <c r="BH700" s="137">
        <f>IF(N700="sníž. přenesená",J700,0)</f>
        <v>0</v>
      </c>
      <c r="BI700" s="137">
        <f>IF(N700="nulová",J700,0)</f>
        <v>0</v>
      </c>
      <c r="BJ700" s="14" t="s">
        <v>76</v>
      </c>
      <c r="BK700" s="137">
        <f>ROUND(I700*H700,2)</f>
        <v>0</v>
      </c>
      <c r="BL700" s="14" t="s">
        <v>123</v>
      </c>
      <c r="BM700" s="136" t="s">
        <v>1295</v>
      </c>
    </row>
    <row r="701" spans="2:65" s="1" customFormat="1" ht="39" x14ac:dyDescent="0.2">
      <c r="B701" s="29"/>
      <c r="D701" s="138" t="s">
        <v>124</v>
      </c>
      <c r="F701" s="139" t="s">
        <v>1267</v>
      </c>
      <c r="I701" s="140"/>
      <c r="L701" s="29"/>
      <c r="M701" s="141"/>
      <c r="T701" s="50"/>
      <c r="AT701" s="14" t="s">
        <v>124</v>
      </c>
      <c r="AU701" s="14" t="s">
        <v>78</v>
      </c>
    </row>
    <row r="702" spans="2:65" s="1" customFormat="1" ht="55.5" customHeight="1" x14ac:dyDescent="0.2">
      <c r="B702" s="124"/>
      <c r="C702" s="125" t="s">
        <v>707</v>
      </c>
      <c r="D702" s="125" t="s">
        <v>118</v>
      </c>
      <c r="E702" s="126" t="s">
        <v>1296</v>
      </c>
      <c r="F702" s="127" t="s">
        <v>1297</v>
      </c>
      <c r="G702" s="128" t="s">
        <v>1257</v>
      </c>
      <c r="H702" s="129">
        <v>2</v>
      </c>
      <c r="I702" s="130"/>
      <c r="J702" s="131">
        <f>ROUND(I702*H702,2)</f>
        <v>0</v>
      </c>
      <c r="K702" s="127" t="s">
        <v>122</v>
      </c>
      <c r="L702" s="29"/>
      <c r="M702" s="132" t="s">
        <v>3</v>
      </c>
      <c r="N702" s="133" t="s">
        <v>39</v>
      </c>
      <c r="P702" s="134">
        <f>O702*H702</f>
        <v>0</v>
      </c>
      <c r="Q702" s="134">
        <v>0</v>
      </c>
      <c r="R702" s="134">
        <f>Q702*H702</f>
        <v>0</v>
      </c>
      <c r="S702" s="134">
        <v>0</v>
      </c>
      <c r="T702" s="135">
        <f>S702*H702</f>
        <v>0</v>
      </c>
      <c r="AR702" s="136" t="s">
        <v>123</v>
      </c>
      <c r="AT702" s="136" t="s">
        <v>118</v>
      </c>
      <c r="AU702" s="136" t="s">
        <v>78</v>
      </c>
      <c r="AY702" s="14" t="s">
        <v>115</v>
      </c>
      <c r="BE702" s="137">
        <f>IF(N702="základní",J702,0)</f>
        <v>0</v>
      </c>
      <c r="BF702" s="137">
        <f>IF(N702="snížená",J702,0)</f>
        <v>0</v>
      </c>
      <c r="BG702" s="137">
        <f>IF(N702="zákl. přenesená",J702,0)</f>
        <v>0</v>
      </c>
      <c r="BH702" s="137">
        <f>IF(N702="sníž. přenesená",J702,0)</f>
        <v>0</v>
      </c>
      <c r="BI702" s="137">
        <f>IF(N702="nulová",J702,0)</f>
        <v>0</v>
      </c>
      <c r="BJ702" s="14" t="s">
        <v>76</v>
      </c>
      <c r="BK702" s="137">
        <f>ROUND(I702*H702,2)</f>
        <v>0</v>
      </c>
      <c r="BL702" s="14" t="s">
        <v>123</v>
      </c>
      <c r="BM702" s="136" t="s">
        <v>1298</v>
      </c>
    </row>
    <row r="703" spans="2:65" s="1" customFormat="1" ht="39" x14ac:dyDescent="0.2">
      <c r="B703" s="29"/>
      <c r="D703" s="138" t="s">
        <v>124</v>
      </c>
      <c r="F703" s="139" t="s">
        <v>1267</v>
      </c>
      <c r="I703" s="140"/>
      <c r="L703" s="29"/>
      <c r="M703" s="141"/>
      <c r="T703" s="50"/>
      <c r="AT703" s="14" t="s">
        <v>124</v>
      </c>
      <c r="AU703" s="14" t="s">
        <v>78</v>
      </c>
    </row>
    <row r="704" spans="2:65" s="1" customFormat="1" ht="62.65" customHeight="1" x14ac:dyDescent="0.2">
      <c r="B704" s="124"/>
      <c r="C704" s="125" t="s">
        <v>1299</v>
      </c>
      <c r="D704" s="125" t="s">
        <v>118</v>
      </c>
      <c r="E704" s="126" t="s">
        <v>1300</v>
      </c>
      <c r="F704" s="127" t="s">
        <v>1301</v>
      </c>
      <c r="G704" s="128" t="s">
        <v>1257</v>
      </c>
      <c r="H704" s="129">
        <v>20</v>
      </c>
      <c r="I704" s="130"/>
      <c r="J704" s="131">
        <f>ROUND(I704*H704,2)</f>
        <v>0</v>
      </c>
      <c r="K704" s="127" t="s">
        <v>122</v>
      </c>
      <c r="L704" s="29"/>
      <c r="M704" s="132" t="s">
        <v>3</v>
      </c>
      <c r="N704" s="133" t="s">
        <v>39</v>
      </c>
      <c r="P704" s="134">
        <f>O704*H704</f>
        <v>0</v>
      </c>
      <c r="Q704" s="134">
        <v>0</v>
      </c>
      <c r="R704" s="134">
        <f>Q704*H704</f>
        <v>0</v>
      </c>
      <c r="S704" s="134">
        <v>0</v>
      </c>
      <c r="T704" s="135">
        <f>S704*H704</f>
        <v>0</v>
      </c>
      <c r="AR704" s="136" t="s">
        <v>123</v>
      </c>
      <c r="AT704" s="136" t="s">
        <v>118</v>
      </c>
      <c r="AU704" s="136" t="s">
        <v>78</v>
      </c>
      <c r="AY704" s="14" t="s">
        <v>115</v>
      </c>
      <c r="BE704" s="137">
        <f>IF(N704="základní",J704,0)</f>
        <v>0</v>
      </c>
      <c r="BF704" s="137">
        <f>IF(N704="snížená",J704,0)</f>
        <v>0</v>
      </c>
      <c r="BG704" s="137">
        <f>IF(N704="zákl. přenesená",J704,0)</f>
        <v>0</v>
      </c>
      <c r="BH704" s="137">
        <f>IF(N704="sníž. přenesená",J704,0)</f>
        <v>0</v>
      </c>
      <c r="BI704" s="137">
        <f>IF(N704="nulová",J704,0)</f>
        <v>0</v>
      </c>
      <c r="BJ704" s="14" t="s">
        <v>76</v>
      </c>
      <c r="BK704" s="137">
        <f>ROUND(I704*H704,2)</f>
        <v>0</v>
      </c>
      <c r="BL704" s="14" t="s">
        <v>123</v>
      </c>
      <c r="BM704" s="136" t="s">
        <v>1302</v>
      </c>
    </row>
    <row r="705" spans="2:65" s="1" customFormat="1" ht="39" x14ac:dyDescent="0.2">
      <c r="B705" s="29"/>
      <c r="D705" s="138" t="s">
        <v>124</v>
      </c>
      <c r="F705" s="139" t="s">
        <v>1267</v>
      </c>
      <c r="I705" s="140"/>
      <c r="L705" s="29"/>
      <c r="M705" s="141"/>
      <c r="T705" s="50"/>
      <c r="AT705" s="14" t="s">
        <v>124</v>
      </c>
      <c r="AU705" s="14" t="s">
        <v>78</v>
      </c>
    </row>
    <row r="706" spans="2:65" s="1" customFormat="1" ht="55.5" customHeight="1" x14ac:dyDescent="0.2">
      <c r="B706" s="124"/>
      <c r="C706" s="125" t="s">
        <v>711</v>
      </c>
      <c r="D706" s="125" t="s">
        <v>118</v>
      </c>
      <c r="E706" s="126" t="s">
        <v>1303</v>
      </c>
      <c r="F706" s="127" t="s">
        <v>1304</v>
      </c>
      <c r="G706" s="128" t="s">
        <v>1257</v>
      </c>
      <c r="H706" s="129">
        <v>20</v>
      </c>
      <c r="I706" s="130"/>
      <c r="J706" s="131">
        <f>ROUND(I706*H706,2)</f>
        <v>0</v>
      </c>
      <c r="K706" s="127" t="s">
        <v>122</v>
      </c>
      <c r="L706" s="29"/>
      <c r="M706" s="132" t="s">
        <v>3</v>
      </c>
      <c r="N706" s="133" t="s">
        <v>39</v>
      </c>
      <c r="P706" s="134">
        <f>O706*H706</f>
        <v>0</v>
      </c>
      <c r="Q706" s="134">
        <v>0</v>
      </c>
      <c r="R706" s="134">
        <f>Q706*H706</f>
        <v>0</v>
      </c>
      <c r="S706" s="134">
        <v>0</v>
      </c>
      <c r="T706" s="135">
        <f>S706*H706</f>
        <v>0</v>
      </c>
      <c r="AR706" s="136" t="s">
        <v>123</v>
      </c>
      <c r="AT706" s="136" t="s">
        <v>118</v>
      </c>
      <c r="AU706" s="136" t="s">
        <v>78</v>
      </c>
      <c r="AY706" s="14" t="s">
        <v>115</v>
      </c>
      <c r="BE706" s="137">
        <f>IF(N706="základní",J706,0)</f>
        <v>0</v>
      </c>
      <c r="BF706" s="137">
        <f>IF(N706="snížená",J706,0)</f>
        <v>0</v>
      </c>
      <c r="BG706" s="137">
        <f>IF(N706="zákl. přenesená",J706,0)</f>
        <v>0</v>
      </c>
      <c r="BH706" s="137">
        <f>IF(N706="sníž. přenesená",J706,0)</f>
        <v>0</v>
      </c>
      <c r="BI706" s="137">
        <f>IF(N706="nulová",J706,0)</f>
        <v>0</v>
      </c>
      <c r="BJ706" s="14" t="s">
        <v>76</v>
      </c>
      <c r="BK706" s="137">
        <f>ROUND(I706*H706,2)</f>
        <v>0</v>
      </c>
      <c r="BL706" s="14" t="s">
        <v>123</v>
      </c>
      <c r="BM706" s="136" t="s">
        <v>1305</v>
      </c>
    </row>
    <row r="707" spans="2:65" s="1" customFormat="1" ht="39" x14ac:dyDescent="0.2">
      <c r="B707" s="29"/>
      <c r="D707" s="138" t="s">
        <v>124</v>
      </c>
      <c r="F707" s="139" t="s">
        <v>1267</v>
      </c>
      <c r="I707" s="140"/>
      <c r="L707" s="29"/>
      <c r="M707" s="141"/>
      <c r="T707" s="50"/>
      <c r="AT707" s="14" t="s">
        <v>124</v>
      </c>
      <c r="AU707" s="14" t="s">
        <v>78</v>
      </c>
    </row>
    <row r="708" spans="2:65" s="1" customFormat="1" ht="62.65" customHeight="1" x14ac:dyDescent="0.2">
      <c r="B708" s="124"/>
      <c r="C708" s="125" t="s">
        <v>1306</v>
      </c>
      <c r="D708" s="125" t="s">
        <v>118</v>
      </c>
      <c r="E708" s="126" t="s">
        <v>1307</v>
      </c>
      <c r="F708" s="127" t="s">
        <v>1308</v>
      </c>
      <c r="G708" s="128" t="s">
        <v>1257</v>
      </c>
      <c r="H708" s="129">
        <v>4</v>
      </c>
      <c r="I708" s="130"/>
      <c r="J708" s="131">
        <f>ROUND(I708*H708,2)</f>
        <v>0</v>
      </c>
      <c r="K708" s="127" t="s">
        <v>122</v>
      </c>
      <c r="L708" s="29"/>
      <c r="M708" s="132" t="s">
        <v>3</v>
      </c>
      <c r="N708" s="133" t="s">
        <v>39</v>
      </c>
      <c r="P708" s="134">
        <f>O708*H708</f>
        <v>0</v>
      </c>
      <c r="Q708" s="134">
        <v>0</v>
      </c>
      <c r="R708" s="134">
        <f>Q708*H708</f>
        <v>0</v>
      </c>
      <c r="S708" s="134">
        <v>0</v>
      </c>
      <c r="T708" s="135">
        <f>S708*H708</f>
        <v>0</v>
      </c>
      <c r="AR708" s="136" t="s">
        <v>123</v>
      </c>
      <c r="AT708" s="136" t="s">
        <v>118</v>
      </c>
      <c r="AU708" s="136" t="s">
        <v>78</v>
      </c>
      <c r="AY708" s="14" t="s">
        <v>115</v>
      </c>
      <c r="BE708" s="137">
        <f>IF(N708="základní",J708,0)</f>
        <v>0</v>
      </c>
      <c r="BF708" s="137">
        <f>IF(N708="snížená",J708,0)</f>
        <v>0</v>
      </c>
      <c r="BG708" s="137">
        <f>IF(N708="zákl. přenesená",J708,0)</f>
        <v>0</v>
      </c>
      <c r="BH708" s="137">
        <f>IF(N708="sníž. přenesená",J708,0)</f>
        <v>0</v>
      </c>
      <c r="BI708" s="137">
        <f>IF(N708="nulová",J708,0)</f>
        <v>0</v>
      </c>
      <c r="BJ708" s="14" t="s">
        <v>76</v>
      </c>
      <c r="BK708" s="137">
        <f>ROUND(I708*H708,2)</f>
        <v>0</v>
      </c>
      <c r="BL708" s="14" t="s">
        <v>123</v>
      </c>
      <c r="BM708" s="136" t="s">
        <v>1309</v>
      </c>
    </row>
    <row r="709" spans="2:65" s="1" customFormat="1" ht="39" x14ac:dyDescent="0.2">
      <c r="B709" s="29"/>
      <c r="D709" s="138" t="s">
        <v>124</v>
      </c>
      <c r="F709" s="139" t="s">
        <v>1267</v>
      </c>
      <c r="I709" s="140"/>
      <c r="L709" s="29"/>
      <c r="M709" s="141"/>
      <c r="T709" s="50"/>
      <c r="AT709" s="14" t="s">
        <v>124</v>
      </c>
      <c r="AU709" s="14" t="s">
        <v>78</v>
      </c>
    </row>
    <row r="710" spans="2:65" s="1" customFormat="1" ht="62.65" customHeight="1" x14ac:dyDescent="0.2">
      <c r="B710" s="124"/>
      <c r="C710" s="125" t="s">
        <v>714</v>
      </c>
      <c r="D710" s="125" t="s">
        <v>118</v>
      </c>
      <c r="E710" s="126" t="s">
        <v>1310</v>
      </c>
      <c r="F710" s="127" t="s">
        <v>1311</v>
      </c>
      <c r="G710" s="128" t="s">
        <v>1257</v>
      </c>
      <c r="H710" s="129">
        <v>4</v>
      </c>
      <c r="I710" s="130"/>
      <c r="J710" s="131">
        <f>ROUND(I710*H710,2)</f>
        <v>0</v>
      </c>
      <c r="K710" s="127" t="s">
        <v>122</v>
      </c>
      <c r="L710" s="29"/>
      <c r="M710" s="132" t="s">
        <v>3</v>
      </c>
      <c r="N710" s="133" t="s">
        <v>39</v>
      </c>
      <c r="P710" s="134">
        <f>O710*H710</f>
        <v>0</v>
      </c>
      <c r="Q710" s="134">
        <v>0</v>
      </c>
      <c r="R710" s="134">
        <f>Q710*H710</f>
        <v>0</v>
      </c>
      <c r="S710" s="134">
        <v>0</v>
      </c>
      <c r="T710" s="135">
        <f>S710*H710</f>
        <v>0</v>
      </c>
      <c r="AR710" s="136" t="s">
        <v>123</v>
      </c>
      <c r="AT710" s="136" t="s">
        <v>118</v>
      </c>
      <c r="AU710" s="136" t="s">
        <v>78</v>
      </c>
      <c r="AY710" s="14" t="s">
        <v>115</v>
      </c>
      <c r="BE710" s="137">
        <f>IF(N710="základní",J710,0)</f>
        <v>0</v>
      </c>
      <c r="BF710" s="137">
        <f>IF(N710="snížená",J710,0)</f>
        <v>0</v>
      </c>
      <c r="BG710" s="137">
        <f>IF(N710="zákl. přenesená",J710,0)</f>
        <v>0</v>
      </c>
      <c r="BH710" s="137">
        <f>IF(N710="sníž. přenesená",J710,0)</f>
        <v>0</v>
      </c>
      <c r="BI710" s="137">
        <f>IF(N710="nulová",J710,0)</f>
        <v>0</v>
      </c>
      <c r="BJ710" s="14" t="s">
        <v>76</v>
      </c>
      <c r="BK710" s="137">
        <f>ROUND(I710*H710,2)</f>
        <v>0</v>
      </c>
      <c r="BL710" s="14" t="s">
        <v>123</v>
      </c>
      <c r="BM710" s="136" t="s">
        <v>1312</v>
      </c>
    </row>
    <row r="711" spans="2:65" s="1" customFormat="1" ht="39" x14ac:dyDescent="0.2">
      <c r="B711" s="29"/>
      <c r="D711" s="138" t="s">
        <v>124</v>
      </c>
      <c r="F711" s="139" t="s">
        <v>1267</v>
      </c>
      <c r="I711" s="140"/>
      <c r="L711" s="29"/>
      <c r="M711" s="141"/>
      <c r="T711" s="50"/>
      <c r="AT711" s="14" t="s">
        <v>124</v>
      </c>
      <c r="AU711" s="14" t="s">
        <v>78</v>
      </c>
    </row>
    <row r="712" spans="2:65" s="1" customFormat="1" ht="62.65" customHeight="1" x14ac:dyDescent="0.2">
      <c r="B712" s="124"/>
      <c r="C712" s="125" t="s">
        <v>1313</v>
      </c>
      <c r="D712" s="125" t="s">
        <v>118</v>
      </c>
      <c r="E712" s="126" t="s">
        <v>1314</v>
      </c>
      <c r="F712" s="127" t="s">
        <v>1315</v>
      </c>
      <c r="G712" s="128" t="s">
        <v>1257</v>
      </c>
      <c r="H712" s="129">
        <v>2</v>
      </c>
      <c r="I712" s="130"/>
      <c r="J712" s="131">
        <f>ROUND(I712*H712,2)</f>
        <v>0</v>
      </c>
      <c r="K712" s="127" t="s">
        <v>122</v>
      </c>
      <c r="L712" s="29"/>
      <c r="M712" s="132" t="s">
        <v>3</v>
      </c>
      <c r="N712" s="133" t="s">
        <v>39</v>
      </c>
      <c r="P712" s="134">
        <f>O712*H712</f>
        <v>0</v>
      </c>
      <c r="Q712" s="134">
        <v>0</v>
      </c>
      <c r="R712" s="134">
        <f>Q712*H712</f>
        <v>0</v>
      </c>
      <c r="S712" s="134">
        <v>0</v>
      </c>
      <c r="T712" s="135">
        <f>S712*H712</f>
        <v>0</v>
      </c>
      <c r="AR712" s="136" t="s">
        <v>123</v>
      </c>
      <c r="AT712" s="136" t="s">
        <v>118</v>
      </c>
      <c r="AU712" s="136" t="s">
        <v>78</v>
      </c>
      <c r="AY712" s="14" t="s">
        <v>115</v>
      </c>
      <c r="BE712" s="137">
        <f>IF(N712="základní",J712,0)</f>
        <v>0</v>
      </c>
      <c r="BF712" s="137">
        <f>IF(N712="snížená",J712,0)</f>
        <v>0</v>
      </c>
      <c r="BG712" s="137">
        <f>IF(N712="zákl. přenesená",J712,0)</f>
        <v>0</v>
      </c>
      <c r="BH712" s="137">
        <f>IF(N712="sníž. přenesená",J712,0)</f>
        <v>0</v>
      </c>
      <c r="BI712" s="137">
        <f>IF(N712="nulová",J712,0)</f>
        <v>0</v>
      </c>
      <c r="BJ712" s="14" t="s">
        <v>76</v>
      </c>
      <c r="BK712" s="137">
        <f>ROUND(I712*H712,2)</f>
        <v>0</v>
      </c>
      <c r="BL712" s="14" t="s">
        <v>123</v>
      </c>
      <c r="BM712" s="136" t="s">
        <v>1316</v>
      </c>
    </row>
    <row r="713" spans="2:65" s="1" customFormat="1" ht="39" x14ac:dyDescent="0.2">
      <c r="B713" s="29"/>
      <c r="D713" s="138" t="s">
        <v>124</v>
      </c>
      <c r="F713" s="139" t="s">
        <v>1267</v>
      </c>
      <c r="I713" s="140"/>
      <c r="L713" s="29"/>
      <c r="M713" s="141"/>
      <c r="T713" s="50"/>
      <c r="AT713" s="14" t="s">
        <v>124</v>
      </c>
      <c r="AU713" s="14" t="s">
        <v>78</v>
      </c>
    </row>
    <row r="714" spans="2:65" s="1" customFormat="1" ht="62.65" customHeight="1" x14ac:dyDescent="0.2">
      <c r="B714" s="124"/>
      <c r="C714" s="125" t="s">
        <v>719</v>
      </c>
      <c r="D714" s="125" t="s">
        <v>118</v>
      </c>
      <c r="E714" s="126" t="s">
        <v>1317</v>
      </c>
      <c r="F714" s="127" t="s">
        <v>1318</v>
      </c>
      <c r="G714" s="128" t="s">
        <v>1257</v>
      </c>
      <c r="H714" s="129">
        <v>2</v>
      </c>
      <c r="I714" s="130"/>
      <c r="J714" s="131">
        <f>ROUND(I714*H714,2)</f>
        <v>0</v>
      </c>
      <c r="K714" s="127" t="s">
        <v>122</v>
      </c>
      <c r="L714" s="29"/>
      <c r="M714" s="132" t="s">
        <v>3</v>
      </c>
      <c r="N714" s="133" t="s">
        <v>39</v>
      </c>
      <c r="P714" s="134">
        <f>O714*H714</f>
        <v>0</v>
      </c>
      <c r="Q714" s="134">
        <v>0</v>
      </c>
      <c r="R714" s="134">
        <f>Q714*H714</f>
        <v>0</v>
      </c>
      <c r="S714" s="134">
        <v>0</v>
      </c>
      <c r="T714" s="135">
        <f>S714*H714</f>
        <v>0</v>
      </c>
      <c r="AR714" s="136" t="s">
        <v>123</v>
      </c>
      <c r="AT714" s="136" t="s">
        <v>118</v>
      </c>
      <c r="AU714" s="136" t="s">
        <v>78</v>
      </c>
      <c r="AY714" s="14" t="s">
        <v>115</v>
      </c>
      <c r="BE714" s="137">
        <f>IF(N714="základní",J714,0)</f>
        <v>0</v>
      </c>
      <c r="BF714" s="137">
        <f>IF(N714="snížená",J714,0)</f>
        <v>0</v>
      </c>
      <c r="BG714" s="137">
        <f>IF(N714="zákl. přenesená",J714,0)</f>
        <v>0</v>
      </c>
      <c r="BH714" s="137">
        <f>IF(N714="sníž. přenesená",J714,0)</f>
        <v>0</v>
      </c>
      <c r="BI714" s="137">
        <f>IF(N714="nulová",J714,0)</f>
        <v>0</v>
      </c>
      <c r="BJ714" s="14" t="s">
        <v>76</v>
      </c>
      <c r="BK714" s="137">
        <f>ROUND(I714*H714,2)</f>
        <v>0</v>
      </c>
      <c r="BL714" s="14" t="s">
        <v>123</v>
      </c>
      <c r="BM714" s="136" t="s">
        <v>1319</v>
      </c>
    </row>
    <row r="715" spans="2:65" s="1" customFormat="1" ht="39" x14ac:dyDescent="0.2">
      <c r="B715" s="29"/>
      <c r="D715" s="138" t="s">
        <v>124</v>
      </c>
      <c r="F715" s="139" t="s">
        <v>1267</v>
      </c>
      <c r="I715" s="140"/>
      <c r="L715" s="29"/>
      <c r="M715" s="141"/>
      <c r="T715" s="50"/>
      <c r="AT715" s="14" t="s">
        <v>124</v>
      </c>
      <c r="AU715" s="14" t="s">
        <v>78</v>
      </c>
    </row>
    <row r="716" spans="2:65" s="1" customFormat="1" ht="62.65" customHeight="1" x14ac:dyDescent="0.2">
      <c r="B716" s="124"/>
      <c r="C716" s="125" t="s">
        <v>1320</v>
      </c>
      <c r="D716" s="125" t="s">
        <v>118</v>
      </c>
      <c r="E716" s="126" t="s">
        <v>1321</v>
      </c>
      <c r="F716" s="127" t="s">
        <v>1322</v>
      </c>
      <c r="G716" s="128" t="s">
        <v>1257</v>
      </c>
      <c r="H716" s="129">
        <v>2</v>
      </c>
      <c r="I716" s="130"/>
      <c r="J716" s="131">
        <f>ROUND(I716*H716,2)</f>
        <v>0</v>
      </c>
      <c r="K716" s="127" t="s">
        <v>122</v>
      </c>
      <c r="L716" s="29"/>
      <c r="M716" s="132" t="s">
        <v>3</v>
      </c>
      <c r="N716" s="133" t="s">
        <v>39</v>
      </c>
      <c r="P716" s="134">
        <f>O716*H716</f>
        <v>0</v>
      </c>
      <c r="Q716" s="134">
        <v>0</v>
      </c>
      <c r="R716" s="134">
        <f>Q716*H716</f>
        <v>0</v>
      </c>
      <c r="S716" s="134">
        <v>0</v>
      </c>
      <c r="T716" s="135">
        <f>S716*H716</f>
        <v>0</v>
      </c>
      <c r="AR716" s="136" t="s">
        <v>123</v>
      </c>
      <c r="AT716" s="136" t="s">
        <v>118</v>
      </c>
      <c r="AU716" s="136" t="s">
        <v>78</v>
      </c>
      <c r="AY716" s="14" t="s">
        <v>115</v>
      </c>
      <c r="BE716" s="137">
        <f>IF(N716="základní",J716,0)</f>
        <v>0</v>
      </c>
      <c r="BF716" s="137">
        <f>IF(N716="snížená",J716,0)</f>
        <v>0</v>
      </c>
      <c r="BG716" s="137">
        <f>IF(N716="zákl. přenesená",J716,0)</f>
        <v>0</v>
      </c>
      <c r="BH716" s="137">
        <f>IF(N716="sníž. přenesená",J716,0)</f>
        <v>0</v>
      </c>
      <c r="BI716" s="137">
        <f>IF(N716="nulová",J716,0)</f>
        <v>0</v>
      </c>
      <c r="BJ716" s="14" t="s">
        <v>76</v>
      </c>
      <c r="BK716" s="137">
        <f>ROUND(I716*H716,2)</f>
        <v>0</v>
      </c>
      <c r="BL716" s="14" t="s">
        <v>123</v>
      </c>
      <c r="BM716" s="136" t="s">
        <v>1323</v>
      </c>
    </row>
    <row r="717" spans="2:65" s="1" customFormat="1" ht="39" x14ac:dyDescent="0.2">
      <c r="B717" s="29"/>
      <c r="D717" s="138" t="s">
        <v>124</v>
      </c>
      <c r="F717" s="139" t="s">
        <v>1267</v>
      </c>
      <c r="I717" s="140"/>
      <c r="L717" s="29"/>
      <c r="M717" s="141"/>
      <c r="T717" s="50"/>
      <c r="AT717" s="14" t="s">
        <v>124</v>
      </c>
      <c r="AU717" s="14" t="s">
        <v>78</v>
      </c>
    </row>
    <row r="718" spans="2:65" s="1" customFormat="1" ht="55.5" customHeight="1" x14ac:dyDescent="0.2">
      <c r="B718" s="124"/>
      <c r="C718" s="125" t="s">
        <v>722</v>
      </c>
      <c r="D718" s="125" t="s">
        <v>118</v>
      </c>
      <c r="E718" s="126" t="s">
        <v>1324</v>
      </c>
      <c r="F718" s="127" t="s">
        <v>1325</v>
      </c>
      <c r="G718" s="128" t="s">
        <v>1257</v>
      </c>
      <c r="H718" s="129">
        <v>4</v>
      </c>
      <c r="I718" s="130"/>
      <c r="J718" s="131">
        <f>ROUND(I718*H718,2)</f>
        <v>0</v>
      </c>
      <c r="K718" s="127" t="s">
        <v>122</v>
      </c>
      <c r="L718" s="29"/>
      <c r="M718" s="132" t="s">
        <v>3</v>
      </c>
      <c r="N718" s="133" t="s">
        <v>39</v>
      </c>
      <c r="P718" s="134">
        <f>O718*H718</f>
        <v>0</v>
      </c>
      <c r="Q718" s="134">
        <v>0</v>
      </c>
      <c r="R718" s="134">
        <f>Q718*H718</f>
        <v>0</v>
      </c>
      <c r="S718" s="134">
        <v>0</v>
      </c>
      <c r="T718" s="135">
        <f>S718*H718</f>
        <v>0</v>
      </c>
      <c r="AR718" s="136" t="s">
        <v>123</v>
      </c>
      <c r="AT718" s="136" t="s">
        <v>118</v>
      </c>
      <c r="AU718" s="136" t="s">
        <v>78</v>
      </c>
      <c r="AY718" s="14" t="s">
        <v>115</v>
      </c>
      <c r="BE718" s="137">
        <f>IF(N718="základní",J718,0)</f>
        <v>0</v>
      </c>
      <c r="BF718" s="137">
        <f>IF(N718="snížená",J718,0)</f>
        <v>0</v>
      </c>
      <c r="BG718" s="137">
        <f>IF(N718="zákl. přenesená",J718,0)</f>
        <v>0</v>
      </c>
      <c r="BH718" s="137">
        <f>IF(N718="sníž. přenesená",J718,0)</f>
        <v>0</v>
      </c>
      <c r="BI718" s="137">
        <f>IF(N718="nulová",J718,0)</f>
        <v>0</v>
      </c>
      <c r="BJ718" s="14" t="s">
        <v>76</v>
      </c>
      <c r="BK718" s="137">
        <f>ROUND(I718*H718,2)</f>
        <v>0</v>
      </c>
      <c r="BL718" s="14" t="s">
        <v>123</v>
      </c>
      <c r="BM718" s="136" t="s">
        <v>1326</v>
      </c>
    </row>
    <row r="719" spans="2:65" s="1" customFormat="1" ht="39" x14ac:dyDescent="0.2">
      <c r="B719" s="29"/>
      <c r="D719" s="138" t="s">
        <v>124</v>
      </c>
      <c r="F719" s="139" t="s">
        <v>1327</v>
      </c>
      <c r="I719" s="140"/>
      <c r="L719" s="29"/>
      <c r="M719" s="141"/>
      <c r="T719" s="50"/>
      <c r="AT719" s="14" t="s">
        <v>124</v>
      </c>
      <c r="AU719" s="14" t="s">
        <v>78</v>
      </c>
    </row>
    <row r="720" spans="2:65" s="1" customFormat="1" ht="55.5" customHeight="1" x14ac:dyDescent="0.2">
      <c r="B720" s="124"/>
      <c r="C720" s="125" t="s">
        <v>1328</v>
      </c>
      <c r="D720" s="125" t="s">
        <v>118</v>
      </c>
      <c r="E720" s="126" t="s">
        <v>1329</v>
      </c>
      <c r="F720" s="127" t="s">
        <v>1330</v>
      </c>
      <c r="G720" s="128" t="s">
        <v>1257</v>
      </c>
      <c r="H720" s="129">
        <v>4</v>
      </c>
      <c r="I720" s="130"/>
      <c r="J720" s="131">
        <f>ROUND(I720*H720,2)</f>
        <v>0</v>
      </c>
      <c r="K720" s="127" t="s">
        <v>122</v>
      </c>
      <c r="L720" s="29"/>
      <c r="M720" s="132" t="s">
        <v>3</v>
      </c>
      <c r="N720" s="133" t="s">
        <v>39</v>
      </c>
      <c r="P720" s="134">
        <f>O720*H720</f>
        <v>0</v>
      </c>
      <c r="Q720" s="134">
        <v>0</v>
      </c>
      <c r="R720" s="134">
        <f>Q720*H720</f>
        <v>0</v>
      </c>
      <c r="S720" s="134">
        <v>0</v>
      </c>
      <c r="T720" s="135">
        <f>S720*H720</f>
        <v>0</v>
      </c>
      <c r="AR720" s="136" t="s">
        <v>123</v>
      </c>
      <c r="AT720" s="136" t="s">
        <v>118</v>
      </c>
      <c r="AU720" s="136" t="s">
        <v>78</v>
      </c>
      <c r="AY720" s="14" t="s">
        <v>115</v>
      </c>
      <c r="BE720" s="137">
        <f>IF(N720="základní",J720,0)</f>
        <v>0</v>
      </c>
      <c r="BF720" s="137">
        <f>IF(N720="snížená",J720,0)</f>
        <v>0</v>
      </c>
      <c r="BG720" s="137">
        <f>IF(N720="zákl. přenesená",J720,0)</f>
        <v>0</v>
      </c>
      <c r="BH720" s="137">
        <f>IF(N720="sníž. přenesená",J720,0)</f>
        <v>0</v>
      </c>
      <c r="BI720" s="137">
        <f>IF(N720="nulová",J720,0)</f>
        <v>0</v>
      </c>
      <c r="BJ720" s="14" t="s">
        <v>76</v>
      </c>
      <c r="BK720" s="137">
        <f>ROUND(I720*H720,2)</f>
        <v>0</v>
      </c>
      <c r="BL720" s="14" t="s">
        <v>123</v>
      </c>
      <c r="BM720" s="136" t="s">
        <v>1331</v>
      </c>
    </row>
    <row r="721" spans="2:65" s="1" customFormat="1" ht="39" x14ac:dyDescent="0.2">
      <c r="B721" s="29"/>
      <c r="D721" s="138" t="s">
        <v>124</v>
      </c>
      <c r="F721" s="139" t="s">
        <v>1327</v>
      </c>
      <c r="I721" s="140"/>
      <c r="L721" s="29"/>
      <c r="M721" s="141"/>
      <c r="T721" s="50"/>
      <c r="AT721" s="14" t="s">
        <v>124</v>
      </c>
      <c r="AU721" s="14" t="s">
        <v>78</v>
      </c>
    </row>
    <row r="722" spans="2:65" s="1" customFormat="1" ht="55.5" customHeight="1" x14ac:dyDescent="0.2">
      <c r="B722" s="124"/>
      <c r="C722" s="125" t="s">
        <v>726</v>
      </c>
      <c r="D722" s="125" t="s">
        <v>118</v>
      </c>
      <c r="E722" s="126" t="s">
        <v>1332</v>
      </c>
      <c r="F722" s="127" t="s">
        <v>1333</v>
      </c>
      <c r="G722" s="128" t="s">
        <v>1257</v>
      </c>
      <c r="H722" s="129">
        <v>4</v>
      </c>
      <c r="I722" s="130"/>
      <c r="J722" s="131">
        <f>ROUND(I722*H722,2)</f>
        <v>0</v>
      </c>
      <c r="K722" s="127" t="s">
        <v>122</v>
      </c>
      <c r="L722" s="29"/>
      <c r="M722" s="132" t="s">
        <v>3</v>
      </c>
      <c r="N722" s="133" t="s">
        <v>39</v>
      </c>
      <c r="P722" s="134">
        <f>O722*H722</f>
        <v>0</v>
      </c>
      <c r="Q722" s="134">
        <v>0</v>
      </c>
      <c r="R722" s="134">
        <f>Q722*H722</f>
        <v>0</v>
      </c>
      <c r="S722" s="134">
        <v>0</v>
      </c>
      <c r="T722" s="135">
        <f>S722*H722</f>
        <v>0</v>
      </c>
      <c r="AR722" s="136" t="s">
        <v>123</v>
      </c>
      <c r="AT722" s="136" t="s">
        <v>118</v>
      </c>
      <c r="AU722" s="136" t="s">
        <v>78</v>
      </c>
      <c r="AY722" s="14" t="s">
        <v>115</v>
      </c>
      <c r="BE722" s="137">
        <f>IF(N722="základní",J722,0)</f>
        <v>0</v>
      </c>
      <c r="BF722" s="137">
        <f>IF(N722="snížená",J722,0)</f>
        <v>0</v>
      </c>
      <c r="BG722" s="137">
        <f>IF(N722="zákl. přenesená",J722,0)</f>
        <v>0</v>
      </c>
      <c r="BH722" s="137">
        <f>IF(N722="sníž. přenesená",J722,0)</f>
        <v>0</v>
      </c>
      <c r="BI722" s="137">
        <f>IF(N722="nulová",J722,0)</f>
        <v>0</v>
      </c>
      <c r="BJ722" s="14" t="s">
        <v>76</v>
      </c>
      <c r="BK722" s="137">
        <f>ROUND(I722*H722,2)</f>
        <v>0</v>
      </c>
      <c r="BL722" s="14" t="s">
        <v>123</v>
      </c>
      <c r="BM722" s="136" t="s">
        <v>1334</v>
      </c>
    </row>
    <row r="723" spans="2:65" s="1" customFormat="1" ht="39" x14ac:dyDescent="0.2">
      <c r="B723" s="29"/>
      <c r="D723" s="138" t="s">
        <v>124</v>
      </c>
      <c r="F723" s="139" t="s">
        <v>1327</v>
      </c>
      <c r="I723" s="140"/>
      <c r="L723" s="29"/>
      <c r="M723" s="141"/>
      <c r="T723" s="50"/>
      <c r="AT723" s="14" t="s">
        <v>124</v>
      </c>
      <c r="AU723" s="14" t="s">
        <v>78</v>
      </c>
    </row>
    <row r="724" spans="2:65" s="1" customFormat="1" ht="55.5" customHeight="1" x14ac:dyDescent="0.2">
      <c r="B724" s="124"/>
      <c r="C724" s="125" t="s">
        <v>1335</v>
      </c>
      <c r="D724" s="125" t="s">
        <v>118</v>
      </c>
      <c r="E724" s="126" t="s">
        <v>1336</v>
      </c>
      <c r="F724" s="127" t="s">
        <v>1337</v>
      </c>
      <c r="G724" s="128" t="s">
        <v>1257</v>
      </c>
      <c r="H724" s="129">
        <v>4</v>
      </c>
      <c r="I724" s="130"/>
      <c r="J724" s="131">
        <f>ROUND(I724*H724,2)</f>
        <v>0</v>
      </c>
      <c r="K724" s="127" t="s">
        <v>122</v>
      </c>
      <c r="L724" s="29"/>
      <c r="M724" s="132" t="s">
        <v>3</v>
      </c>
      <c r="N724" s="133" t="s">
        <v>39</v>
      </c>
      <c r="P724" s="134">
        <f>O724*H724</f>
        <v>0</v>
      </c>
      <c r="Q724" s="134">
        <v>0</v>
      </c>
      <c r="R724" s="134">
        <f>Q724*H724</f>
        <v>0</v>
      </c>
      <c r="S724" s="134">
        <v>0</v>
      </c>
      <c r="T724" s="135">
        <f>S724*H724</f>
        <v>0</v>
      </c>
      <c r="AR724" s="136" t="s">
        <v>123</v>
      </c>
      <c r="AT724" s="136" t="s">
        <v>118</v>
      </c>
      <c r="AU724" s="136" t="s">
        <v>78</v>
      </c>
      <c r="AY724" s="14" t="s">
        <v>115</v>
      </c>
      <c r="BE724" s="137">
        <f>IF(N724="základní",J724,0)</f>
        <v>0</v>
      </c>
      <c r="BF724" s="137">
        <f>IF(N724="snížená",J724,0)</f>
        <v>0</v>
      </c>
      <c r="BG724" s="137">
        <f>IF(N724="zákl. přenesená",J724,0)</f>
        <v>0</v>
      </c>
      <c r="BH724" s="137">
        <f>IF(N724="sníž. přenesená",J724,0)</f>
        <v>0</v>
      </c>
      <c r="BI724" s="137">
        <f>IF(N724="nulová",J724,0)</f>
        <v>0</v>
      </c>
      <c r="BJ724" s="14" t="s">
        <v>76</v>
      </c>
      <c r="BK724" s="137">
        <f>ROUND(I724*H724,2)</f>
        <v>0</v>
      </c>
      <c r="BL724" s="14" t="s">
        <v>123</v>
      </c>
      <c r="BM724" s="136" t="s">
        <v>1338</v>
      </c>
    </row>
    <row r="725" spans="2:65" s="1" customFormat="1" ht="39" x14ac:dyDescent="0.2">
      <c r="B725" s="29"/>
      <c r="D725" s="138" t="s">
        <v>124</v>
      </c>
      <c r="F725" s="139" t="s">
        <v>1327</v>
      </c>
      <c r="I725" s="140"/>
      <c r="L725" s="29"/>
      <c r="M725" s="141"/>
      <c r="T725" s="50"/>
      <c r="AT725" s="14" t="s">
        <v>124</v>
      </c>
      <c r="AU725" s="14" t="s">
        <v>78</v>
      </c>
    </row>
    <row r="726" spans="2:65" s="1" customFormat="1" ht="24.2" customHeight="1" x14ac:dyDescent="0.2">
      <c r="B726" s="124"/>
      <c r="C726" s="125" t="s">
        <v>729</v>
      </c>
      <c r="D726" s="125" t="s">
        <v>118</v>
      </c>
      <c r="E726" s="126" t="s">
        <v>1339</v>
      </c>
      <c r="F726" s="127" t="s">
        <v>1340</v>
      </c>
      <c r="G726" s="128" t="s">
        <v>1257</v>
      </c>
      <c r="H726" s="129">
        <v>50</v>
      </c>
      <c r="I726" s="130"/>
      <c r="J726" s="131">
        <f>ROUND(I726*H726,2)</f>
        <v>0</v>
      </c>
      <c r="K726" s="127" t="s">
        <v>122</v>
      </c>
      <c r="L726" s="29"/>
      <c r="M726" s="132" t="s">
        <v>3</v>
      </c>
      <c r="N726" s="133" t="s">
        <v>39</v>
      </c>
      <c r="P726" s="134">
        <f>O726*H726</f>
        <v>0</v>
      </c>
      <c r="Q726" s="134">
        <v>0</v>
      </c>
      <c r="R726" s="134">
        <f>Q726*H726</f>
        <v>0</v>
      </c>
      <c r="S726" s="134">
        <v>0</v>
      </c>
      <c r="T726" s="135">
        <f>S726*H726</f>
        <v>0</v>
      </c>
      <c r="AR726" s="136" t="s">
        <v>123</v>
      </c>
      <c r="AT726" s="136" t="s">
        <v>118</v>
      </c>
      <c r="AU726" s="136" t="s">
        <v>78</v>
      </c>
      <c r="AY726" s="14" t="s">
        <v>115</v>
      </c>
      <c r="BE726" s="137">
        <f>IF(N726="základní",J726,0)</f>
        <v>0</v>
      </c>
      <c r="BF726" s="137">
        <f>IF(N726="snížená",J726,0)</f>
        <v>0</v>
      </c>
      <c r="BG726" s="137">
        <f>IF(N726="zákl. přenesená",J726,0)</f>
        <v>0</v>
      </c>
      <c r="BH726" s="137">
        <f>IF(N726="sníž. přenesená",J726,0)</f>
        <v>0</v>
      </c>
      <c r="BI726" s="137">
        <f>IF(N726="nulová",J726,0)</f>
        <v>0</v>
      </c>
      <c r="BJ726" s="14" t="s">
        <v>76</v>
      </c>
      <c r="BK726" s="137">
        <f>ROUND(I726*H726,2)</f>
        <v>0</v>
      </c>
      <c r="BL726" s="14" t="s">
        <v>123</v>
      </c>
      <c r="BM726" s="136" t="s">
        <v>1341</v>
      </c>
    </row>
    <row r="727" spans="2:65" s="1" customFormat="1" ht="19.5" x14ac:dyDescent="0.2">
      <c r="B727" s="29"/>
      <c r="D727" s="138" t="s">
        <v>124</v>
      </c>
      <c r="F727" s="139" t="s">
        <v>1342</v>
      </c>
      <c r="I727" s="140"/>
      <c r="L727" s="29"/>
      <c r="M727" s="141"/>
      <c r="T727" s="50"/>
      <c r="AT727" s="14" t="s">
        <v>124</v>
      </c>
      <c r="AU727" s="14" t="s">
        <v>78</v>
      </c>
    </row>
    <row r="728" spans="2:65" s="1" customFormat="1" ht="49.15" customHeight="1" x14ac:dyDescent="0.2">
      <c r="B728" s="124"/>
      <c r="C728" s="125" t="s">
        <v>1343</v>
      </c>
      <c r="D728" s="125" t="s">
        <v>118</v>
      </c>
      <c r="E728" s="126" t="s">
        <v>1344</v>
      </c>
      <c r="F728" s="127" t="s">
        <v>1345</v>
      </c>
      <c r="G728" s="128" t="s">
        <v>1257</v>
      </c>
      <c r="H728" s="129">
        <v>10</v>
      </c>
      <c r="I728" s="130"/>
      <c r="J728" s="131">
        <f>ROUND(I728*H728,2)</f>
        <v>0</v>
      </c>
      <c r="K728" s="127" t="s">
        <v>122</v>
      </c>
      <c r="L728" s="29"/>
      <c r="M728" s="132" t="s">
        <v>3</v>
      </c>
      <c r="N728" s="133" t="s">
        <v>39</v>
      </c>
      <c r="P728" s="134">
        <f>O728*H728</f>
        <v>0</v>
      </c>
      <c r="Q728" s="134">
        <v>0</v>
      </c>
      <c r="R728" s="134">
        <f>Q728*H728</f>
        <v>0</v>
      </c>
      <c r="S728" s="134">
        <v>0</v>
      </c>
      <c r="T728" s="135">
        <f>S728*H728</f>
        <v>0</v>
      </c>
      <c r="AR728" s="136" t="s">
        <v>123</v>
      </c>
      <c r="AT728" s="136" t="s">
        <v>118</v>
      </c>
      <c r="AU728" s="136" t="s">
        <v>78</v>
      </c>
      <c r="AY728" s="14" t="s">
        <v>115</v>
      </c>
      <c r="BE728" s="137">
        <f>IF(N728="základní",J728,0)</f>
        <v>0</v>
      </c>
      <c r="BF728" s="137">
        <f>IF(N728="snížená",J728,0)</f>
        <v>0</v>
      </c>
      <c r="BG728" s="137">
        <f>IF(N728="zákl. přenesená",J728,0)</f>
        <v>0</v>
      </c>
      <c r="BH728" s="137">
        <f>IF(N728="sníž. přenesená",J728,0)</f>
        <v>0</v>
      </c>
      <c r="BI728" s="137">
        <f>IF(N728="nulová",J728,0)</f>
        <v>0</v>
      </c>
      <c r="BJ728" s="14" t="s">
        <v>76</v>
      </c>
      <c r="BK728" s="137">
        <f>ROUND(I728*H728,2)</f>
        <v>0</v>
      </c>
      <c r="BL728" s="14" t="s">
        <v>123</v>
      </c>
      <c r="BM728" s="136" t="s">
        <v>1346</v>
      </c>
    </row>
    <row r="729" spans="2:65" s="1" customFormat="1" ht="39" x14ac:dyDescent="0.2">
      <c r="B729" s="29"/>
      <c r="D729" s="138" t="s">
        <v>124</v>
      </c>
      <c r="F729" s="139" t="s">
        <v>1347</v>
      </c>
      <c r="I729" s="140"/>
      <c r="L729" s="29"/>
      <c r="M729" s="141"/>
      <c r="T729" s="50"/>
      <c r="AT729" s="14" t="s">
        <v>124</v>
      </c>
      <c r="AU729" s="14" t="s">
        <v>78</v>
      </c>
    </row>
    <row r="730" spans="2:65" s="1" customFormat="1" ht="49.15" customHeight="1" x14ac:dyDescent="0.2">
      <c r="B730" s="124"/>
      <c r="C730" s="125" t="s">
        <v>733</v>
      </c>
      <c r="D730" s="125" t="s">
        <v>118</v>
      </c>
      <c r="E730" s="126" t="s">
        <v>1348</v>
      </c>
      <c r="F730" s="127" t="s">
        <v>1349</v>
      </c>
      <c r="G730" s="128" t="s">
        <v>1257</v>
      </c>
      <c r="H730" s="129">
        <v>10</v>
      </c>
      <c r="I730" s="130"/>
      <c r="J730" s="131">
        <f>ROUND(I730*H730,2)</f>
        <v>0</v>
      </c>
      <c r="K730" s="127" t="s">
        <v>122</v>
      </c>
      <c r="L730" s="29"/>
      <c r="M730" s="132" t="s">
        <v>3</v>
      </c>
      <c r="N730" s="133" t="s">
        <v>39</v>
      </c>
      <c r="P730" s="134">
        <f>O730*H730</f>
        <v>0</v>
      </c>
      <c r="Q730" s="134">
        <v>0</v>
      </c>
      <c r="R730" s="134">
        <f>Q730*H730</f>
        <v>0</v>
      </c>
      <c r="S730" s="134">
        <v>0</v>
      </c>
      <c r="T730" s="135">
        <f>S730*H730</f>
        <v>0</v>
      </c>
      <c r="AR730" s="136" t="s">
        <v>123</v>
      </c>
      <c r="AT730" s="136" t="s">
        <v>118</v>
      </c>
      <c r="AU730" s="136" t="s">
        <v>78</v>
      </c>
      <c r="AY730" s="14" t="s">
        <v>115</v>
      </c>
      <c r="BE730" s="137">
        <f>IF(N730="základní",J730,0)</f>
        <v>0</v>
      </c>
      <c r="BF730" s="137">
        <f>IF(N730="snížená",J730,0)</f>
        <v>0</v>
      </c>
      <c r="BG730" s="137">
        <f>IF(N730="zákl. přenesená",J730,0)</f>
        <v>0</v>
      </c>
      <c r="BH730" s="137">
        <f>IF(N730="sníž. přenesená",J730,0)</f>
        <v>0</v>
      </c>
      <c r="BI730" s="137">
        <f>IF(N730="nulová",J730,0)</f>
        <v>0</v>
      </c>
      <c r="BJ730" s="14" t="s">
        <v>76</v>
      </c>
      <c r="BK730" s="137">
        <f>ROUND(I730*H730,2)</f>
        <v>0</v>
      </c>
      <c r="BL730" s="14" t="s">
        <v>123</v>
      </c>
      <c r="BM730" s="136" t="s">
        <v>1350</v>
      </c>
    </row>
    <row r="731" spans="2:65" s="1" customFormat="1" ht="39" x14ac:dyDescent="0.2">
      <c r="B731" s="29"/>
      <c r="D731" s="138" t="s">
        <v>124</v>
      </c>
      <c r="F731" s="139" t="s">
        <v>1347</v>
      </c>
      <c r="I731" s="140"/>
      <c r="L731" s="29"/>
      <c r="M731" s="141"/>
      <c r="T731" s="50"/>
      <c r="AT731" s="14" t="s">
        <v>124</v>
      </c>
      <c r="AU731" s="14" t="s">
        <v>78</v>
      </c>
    </row>
    <row r="732" spans="2:65" s="1" customFormat="1" ht="49.15" customHeight="1" x14ac:dyDescent="0.2">
      <c r="B732" s="124"/>
      <c r="C732" s="125" t="s">
        <v>1351</v>
      </c>
      <c r="D732" s="125" t="s">
        <v>118</v>
      </c>
      <c r="E732" s="126" t="s">
        <v>1352</v>
      </c>
      <c r="F732" s="127" t="s">
        <v>1353</v>
      </c>
      <c r="G732" s="128" t="s">
        <v>1257</v>
      </c>
      <c r="H732" s="129">
        <v>10</v>
      </c>
      <c r="I732" s="130"/>
      <c r="J732" s="131">
        <f>ROUND(I732*H732,2)</f>
        <v>0</v>
      </c>
      <c r="K732" s="127" t="s">
        <v>122</v>
      </c>
      <c r="L732" s="29"/>
      <c r="M732" s="132" t="s">
        <v>3</v>
      </c>
      <c r="N732" s="133" t="s">
        <v>39</v>
      </c>
      <c r="P732" s="134">
        <f>O732*H732</f>
        <v>0</v>
      </c>
      <c r="Q732" s="134">
        <v>0</v>
      </c>
      <c r="R732" s="134">
        <f>Q732*H732</f>
        <v>0</v>
      </c>
      <c r="S732" s="134">
        <v>0</v>
      </c>
      <c r="T732" s="135">
        <f>S732*H732</f>
        <v>0</v>
      </c>
      <c r="AR732" s="136" t="s">
        <v>123</v>
      </c>
      <c r="AT732" s="136" t="s">
        <v>118</v>
      </c>
      <c r="AU732" s="136" t="s">
        <v>78</v>
      </c>
      <c r="AY732" s="14" t="s">
        <v>115</v>
      </c>
      <c r="BE732" s="137">
        <f>IF(N732="základní",J732,0)</f>
        <v>0</v>
      </c>
      <c r="BF732" s="137">
        <f>IF(N732="snížená",J732,0)</f>
        <v>0</v>
      </c>
      <c r="BG732" s="137">
        <f>IF(N732="zákl. přenesená",J732,0)</f>
        <v>0</v>
      </c>
      <c r="BH732" s="137">
        <f>IF(N732="sníž. přenesená",J732,0)</f>
        <v>0</v>
      </c>
      <c r="BI732" s="137">
        <f>IF(N732="nulová",J732,0)</f>
        <v>0</v>
      </c>
      <c r="BJ732" s="14" t="s">
        <v>76</v>
      </c>
      <c r="BK732" s="137">
        <f>ROUND(I732*H732,2)</f>
        <v>0</v>
      </c>
      <c r="BL732" s="14" t="s">
        <v>123</v>
      </c>
      <c r="BM732" s="136" t="s">
        <v>1354</v>
      </c>
    </row>
    <row r="733" spans="2:65" s="1" customFormat="1" ht="39" x14ac:dyDescent="0.2">
      <c r="B733" s="29"/>
      <c r="D733" s="138" t="s">
        <v>124</v>
      </c>
      <c r="F733" s="139" t="s">
        <v>1347</v>
      </c>
      <c r="I733" s="140"/>
      <c r="L733" s="29"/>
      <c r="M733" s="141"/>
      <c r="T733" s="50"/>
      <c r="AT733" s="14" t="s">
        <v>124</v>
      </c>
      <c r="AU733" s="14" t="s">
        <v>78</v>
      </c>
    </row>
    <row r="734" spans="2:65" s="1" customFormat="1" ht="49.15" customHeight="1" x14ac:dyDescent="0.2">
      <c r="B734" s="124"/>
      <c r="C734" s="125" t="s">
        <v>736</v>
      </c>
      <c r="D734" s="125" t="s">
        <v>118</v>
      </c>
      <c r="E734" s="126" t="s">
        <v>1355</v>
      </c>
      <c r="F734" s="127" t="s">
        <v>1356</v>
      </c>
      <c r="G734" s="128" t="s">
        <v>128</v>
      </c>
      <c r="H734" s="129">
        <v>1000</v>
      </c>
      <c r="I734" s="130"/>
      <c r="J734" s="131">
        <f>ROUND(I734*H734,2)</f>
        <v>0</v>
      </c>
      <c r="K734" s="127" t="s">
        <v>122</v>
      </c>
      <c r="L734" s="29"/>
      <c r="M734" s="132" t="s">
        <v>3</v>
      </c>
      <c r="N734" s="133" t="s">
        <v>39</v>
      </c>
      <c r="P734" s="134">
        <f>O734*H734</f>
        <v>0</v>
      </c>
      <c r="Q734" s="134">
        <v>0</v>
      </c>
      <c r="R734" s="134">
        <f>Q734*H734</f>
        <v>0</v>
      </c>
      <c r="S734" s="134">
        <v>0</v>
      </c>
      <c r="T734" s="135">
        <f>S734*H734</f>
        <v>0</v>
      </c>
      <c r="AR734" s="136" t="s">
        <v>123</v>
      </c>
      <c r="AT734" s="136" t="s">
        <v>118</v>
      </c>
      <c r="AU734" s="136" t="s">
        <v>78</v>
      </c>
      <c r="AY734" s="14" t="s">
        <v>115</v>
      </c>
      <c r="BE734" s="137">
        <f>IF(N734="základní",J734,0)</f>
        <v>0</v>
      </c>
      <c r="BF734" s="137">
        <f>IF(N734="snížená",J734,0)</f>
        <v>0</v>
      </c>
      <c r="BG734" s="137">
        <f>IF(N734="zákl. přenesená",J734,0)</f>
        <v>0</v>
      </c>
      <c r="BH734" s="137">
        <f>IF(N734="sníž. přenesená",J734,0)</f>
        <v>0</v>
      </c>
      <c r="BI734" s="137">
        <f>IF(N734="nulová",J734,0)</f>
        <v>0</v>
      </c>
      <c r="BJ734" s="14" t="s">
        <v>76</v>
      </c>
      <c r="BK734" s="137">
        <f>ROUND(I734*H734,2)</f>
        <v>0</v>
      </c>
      <c r="BL734" s="14" t="s">
        <v>123</v>
      </c>
      <c r="BM734" s="136" t="s">
        <v>1357</v>
      </c>
    </row>
    <row r="735" spans="2:65" s="1" customFormat="1" ht="39" x14ac:dyDescent="0.2">
      <c r="B735" s="29"/>
      <c r="D735" s="138" t="s">
        <v>124</v>
      </c>
      <c r="F735" s="139" t="s">
        <v>1358</v>
      </c>
      <c r="I735" s="140"/>
      <c r="L735" s="29"/>
      <c r="M735" s="141"/>
      <c r="T735" s="50"/>
      <c r="AT735" s="14" t="s">
        <v>124</v>
      </c>
      <c r="AU735" s="14" t="s">
        <v>78</v>
      </c>
    </row>
    <row r="736" spans="2:65" s="1" customFormat="1" ht="49.15" customHeight="1" x14ac:dyDescent="0.2">
      <c r="B736" s="124"/>
      <c r="C736" s="125" t="s">
        <v>1359</v>
      </c>
      <c r="D736" s="125" t="s">
        <v>118</v>
      </c>
      <c r="E736" s="126" t="s">
        <v>1360</v>
      </c>
      <c r="F736" s="127" t="s">
        <v>1361</v>
      </c>
      <c r="G736" s="128" t="s">
        <v>128</v>
      </c>
      <c r="H736" s="129">
        <v>1000</v>
      </c>
      <c r="I736" s="130"/>
      <c r="J736" s="131">
        <f>ROUND(I736*H736,2)</f>
        <v>0</v>
      </c>
      <c r="K736" s="127" t="s">
        <v>122</v>
      </c>
      <c r="L736" s="29"/>
      <c r="M736" s="132" t="s">
        <v>3</v>
      </c>
      <c r="N736" s="133" t="s">
        <v>39</v>
      </c>
      <c r="P736" s="134">
        <f>O736*H736</f>
        <v>0</v>
      </c>
      <c r="Q736" s="134">
        <v>0</v>
      </c>
      <c r="R736" s="134">
        <f>Q736*H736</f>
        <v>0</v>
      </c>
      <c r="S736" s="134">
        <v>0</v>
      </c>
      <c r="T736" s="135">
        <f>S736*H736</f>
        <v>0</v>
      </c>
      <c r="AR736" s="136" t="s">
        <v>123</v>
      </c>
      <c r="AT736" s="136" t="s">
        <v>118</v>
      </c>
      <c r="AU736" s="136" t="s">
        <v>78</v>
      </c>
      <c r="AY736" s="14" t="s">
        <v>115</v>
      </c>
      <c r="BE736" s="137">
        <f>IF(N736="základní",J736,0)</f>
        <v>0</v>
      </c>
      <c r="BF736" s="137">
        <f>IF(N736="snížená",J736,0)</f>
        <v>0</v>
      </c>
      <c r="BG736" s="137">
        <f>IF(N736="zákl. přenesená",J736,0)</f>
        <v>0</v>
      </c>
      <c r="BH736" s="137">
        <f>IF(N736="sníž. přenesená",J736,0)</f>
        <v>0</v>
      </c>
      <c r="BI736" s="137">
        <f>IF(N736="nulová",J736,0)</f>
        <v>0</v>
      </c>
      <c r="BJ736" s="14" t="s">
        <v>76</v>
      </c>
      <c r="BK736" s="137">
        <f>ROUND(I736*H736,2)</f>
        <v>0</v>
      </c>
      <c r="BL736" s="14" t="s">
        <v>123</v>
      </c>
      <c r="BM736" s="136" t="s">
        <v>1362</v>
      </c>
    </row>
    <row r="737" spans="2:65" s="1" customFormat="1" ht="39" x14ac:dyDescent="0.2">
      <c r="B737" s="29"/>
      <c r="D737" s="138" t="s">
        <v>124</v>
      </c>
      <c r="F737" s="139" t="s">
        <v>1358</v>
      </c>
      <c r="I737" s="140"/>
      <c r="L737" s="29"/>
      <c r="M737" s="141"/>
      <c r="T737" s="50"/>
      <c r="AT737" s="14" t="s">
        <v>124</v>
      </c>
      <c r="AU737" s="14" t="s">
        <v>78</v>
      </c>
    </row>
    <row r="738" spans="2:65" s="1" customFormat="1" ht="49.15" customHeight="1" x14ac:dyDescent="0.2">
      <c r="B738" s="124"/>
      <c r="C738" s="125" t="s">
        <v>740</v>
      </c>
      <c r="D738" s="125" t="s">
        <v>118</v>
      </c>
      <c r="E738" s="126" t="s">
        <v>1363</v>
      </c>
      <c r="F738" s="127" t="s">
        <v>1364</v>
      </c>
      <c r="G738" s="128" t="s">
        <v>128</v>
      </c>
      <c r="H738" s="129">
        <v>1000</v>
      </c>
      <c r="I738" s="130"/>
      <c r="J738" s="131">
        <f>ROUND(I738*H738,2)</f>
        <v>0</v>
      </c>
      <c r="K738" s="127" t="s">
        <v>122</v>
      </c>
      <c r="L738" s="29"/>
      <c r="M738" s="132" t="s">
        <v>3</v>
      </c>
      <c r="N738" s="133" t="s">
        <v>39</v>
      </c>
      <c r="P738" s="134">
        <f>O738*H738</f>
        <v>0</v>
      </c>
      <c r="Q738" s="134">
        <v>0</v>
      </c>
      <c r="R738" s="134">
        <f>Q738*H738</f>
        <v>0</v>
      </c>
      <c r="S738" s="134">
        <v>0</v>
      </c>
      <c r="T738" s="135">
        <f>S738*H738</f>
        <v>0</v>
      </c>
      <c r="AR738" s="136" t="s">
        <v>123</v>
      </c>
      <c r="AT738" s="136" t="s">
        <v>118</v>
      </c>
      <c r="AU738" s="136" t="s">
        <v>78</v>
      </c>
      <c r="AY738" s="14" t="s">
        <v>115</v>
      </c>
      <c r="BE738" s="137">
        <f>IF(N738="základní",J738,0)</f>
        <v>0</v>
      </c>
      <c r="BF738" s="137">
        <f>IF(N738="snížená",J738,0)</f>
        <v>0</v>
      </c>
      <c r="BG738" s="137">
        <f>IF(N738="zákl. přenesená",J738,0)</f>
        <v>0</v>
      </c>
      <c r="BH738" s="137">
        <f>IF(N738="sníž. přenesená",J738,0)</f>
        <v>0</v>
      </c>
      <c r="BI738" s="137">
        <f>IF(N738="nulová",J738,0)</f>
        <v>0</v>
      </c>
      <c r="BJ738" s="14" t="s">
        <v>76</v>
      </c>
      <c r="BK738" s="137">
        <f>ROUND(I738*H738,2)</f>
        <v>0</v>
      </c>
      <c r="BL738" s="14" t="s">
        <v>123</v>
      </c>
      <c r="BM738" s="136" t="s">
        <v>1365</v>
      </c>
    </row>
    <row r="739" spans="2:65" s="1" customFormat="1" ht="39" x14ac:dyDescent="0.2">
      <c r="B739" s="29"/>
      <c r="D739" s="138" t="s">
        <v>124</v>
      </c>
      <c r="F739" s="139" t="s">
        <v>1358</v>
      </c>
      <c r="I739" s="140"/>
      <c r="L739" s="29"/>
      <c r="M739" s="141"/>
      <c r="T739" s="50"/>
      <c r="AT739" s="14" t="s">
        <v>124</v>
      </c>
      <c r="AU739" s="14" t="s">
        <v>78</v>
      </c>
    </row>
    <row r="740" spans="2:65" s="1" customFormat="1" ht="49.15" customHeight="1" x14ac:dyDescent="0.2">
      <c r="B740" s="124"/>
      <c r="C740" s="125" t="s">
        <v>1366</v>
      </c>
      <c r="D740" s="125" t="s">
        <v>118</v>
      </c>
      <c r="E740" s="126" t="s">
        <v>1367</v>
      </c>
      <c r="F740" s="127" t="s">
        <v>1368</v>
      </c>
      <c r="G740" s="128" t="s">
        <v>128</v>
      </c>
      <c r="H740" s="129">
        <v>1000</v>
      </c>
      <c r="I740" s="130"/>
      <c r="J740" s="131">
        <f>ROUND(I740*H740,2)</f>
        <v>0</v>
      </c>
      <c r="K740" s="127" t="s">
        <v>122</v>
      </c>
      <c r="L740" s="29"/>
      <c r="M740" s="132" t="s">
        <v>3</v>
      </c>
      <c r="N740" s="133" t="s">
        <v>39</v>
      </c>
      <c r="P740" s="134">
        <f>O740*H740</f>
        <v>0</v>
      </c>
      <c r="Q740" s="134">
        <v>0</v>
      </c>
      <c r="R740" s="134">
        <f>Q740*H740</f>
        <v>0</v>
      </c>
      <c r="S740" s="134">
        <v>0</v>
      </c>
      <c r="T740" s="135">
        <f>S740*H740</f>
        <v>0</v>
      </c>
      <c r="AR740" s="136" t="s">
        <v>123</v>
      </c>
      <c r="AT740" s="136" t="s">
        <v>118</v>
      </c>
      <c r="AU740" s="136" t="s">
        <v>78</v>
      </c>
      <c r="AY740" s="14" t="s">
        <v>115</v>
      </c>
      <c r="BE740" s="137">
        <f>IF(N740="základní",J740,0)</f>
        <v>0</v>
      </c>
      <c r="BF740" s="137">
        <f>IF(N740="snížená",J740,0)</f>
        <v>0</v>
      </c>
      <c r="BG740" s="137">
        <f>IF(N740="zákl. přenesená",J740,0)</f>
        <v>0</v>
      </c>
      <c r="BH740" s="137">
        <f>IF(N740="sníž. přenesená",J740,0)</f>
        <v>0</v>
      </c>
      <c r="BI740" s="137">
        <f>IF(N740="nulová",J740,0)</f>
        <v>0</v>
      </c>
      <c r="BJ740" s="14" t="s">
        <v>76</v>
      </c>
      <c r="BK740" s="137">
        <f>ROUND(I740*H740,2)</f>
        <v>0</v>
      </c>
      <c r="BL740" s="14" t="s">
        <v>123</v>
      </c>
      <c r="BM740" s="136" t="s">
        <v>1369</v>
      </c>
    </row>
    <row r="741" spans="2:65" s="1" customFormat="1" ht="39" x14ac:dyDescent="0.2">
      <c r="B741" s="29"/>
      <c r="D741" s="138" t="s">
        <v>124</v>
      </c>
      <c r="F741" s="139" t="s">
        <v>1358</v>
      </c>
      <c r="I741" s="140"/>
      <c r="L741" s="29"/>
      <c r="M741" s="141"/>
      <c r="T741" s="50"/>
      <c r="AT741" s="14" t="s">
        <v>124</v>
      </c>
      <c r="AU741" s="14" t="s">
        <v>78</v>
      </c>
    </row>
    <row r="742" spans="2:65" s="1" customFormat="1" ht="49.15" customHeight="1" x14ac:dyDescent="0.2">
      <c r="B742" s="124"/>
      <c r="C742" s="125" t="s">
        <v>743</v>
      </c>
      <c r="D742" s="125" t="s">
        <v>118</v>
      </c>
      <c r="E742" s="126" t="s">
        <v>1370</v>
      </c>
      <c r="F742" s="127" t="s">
        <v>1371</v>
      </c>
      <c r="G742" s="128" t="s">
        <v>128</v>
      </c>
      <c r="H742" s="129">
        <v>1000</v>
      </c>
      <c r="I742" s="130"/>
      <c r="J742" s="131">
        <f>ROUND(I742*H742,2)</f>
        <v>0</v>
      </c>
      <c r="K742" s="127" t="s">
        <v>122</v>
      </c>
      <c r="L742" s="29"/>
      <c r="M742" s="132" t="s">
        <v>3</v>
      </c>
      <c r="N742" s="133" t="s">
        <v>39</v>
      </c>
      <c r="P742" s="134">
        <f>O742*H742</f>
        <v>0</v>
      </c>
      <c r="Q742" s="134">
        <v>0</v>
      </c>
      <c r="R742" s="134">
        <f>Q742*H742</f>
        <v>0</v>
      </c>
      <c r="S742" s="134">
        <v>0</v>
      </c>
      <c r="T742" s="135">
        <f>S742*H742</f>
        <v>0</v>
      </c>
      <c r="AR742" s="136" t="s">
        <v>123</v>
      </c>
      <c r="AT742" s="136" t="s">
        <v>118</v>
      </c>
      <c r="AU742" s="136" t="s">
        <v>78</v>
      </c>
      <c r="AY742" s="14" t="s">
        <v>115</v>
      </c>
      <c r="BE742" s="137">
        <f>IF(N742="základní",J742,0)</f>
        <v>0</v>
      </c>
      <c r="BF742" s="137">
        <f>IF(N742="snížená",J742,0)</f>
        <v>0</v>
      </c>
      <c r="BG742" s="137">
        <f>IF(N742="zákl. přenesená",J742,0)</f>
        <v>0</v>
      </c>
      <c r="BH742" s="137">
        <f>IF(N742="sníž. přenesená",J742,0)</f>
        <v>0</v>
      </c>
      <c r="BI742" s="137">
        <f>IF(N742="nulová",J742,0)</f>
        <v>0</v>
      </c>
      <c r="BJ742" s="14" t="s">
        <v>76</v>
      </c>
      <c r="BK742" s="137">
        <f>ROUND(I742*H742,2)</f>
        <v>0</v>
      </c>
      <c r="BL742" s="14" t="s">
        <v>123</v>
      </c>
      <c r="BM742" s="136" t="s">
        <v>1372</v>
      </c>
    </row>
    <row r="743" spans="2:65" s="1" customFormat="1" ht="39" x14ac:dyDescent="0.2">
      <c r="B743" s="29"/>
      <c r="D743" s="138" t="s">
        <v>124</v>
      </c>
      <c r="F743" s="139" t="s">
        <v>1358</v>
      </c>
      <c r="I743" s="140"/>
      <c r="L743" s="29"/>
      <c r="M743" s="141"/>
      <c r="T743" s="50"/>
      <c r="AT743" s="14" t="s">
        <v>124</v>
      </c>
      <c r="AU743" s="14" t="s">
        <v>78</v>
      </c>
    </row>
    <row r="744" spans="2:65" s="1" customFormat="1" ht="24.2" customHeight="1" x14ac:dyDescent="0.2">
      <c r="B744" s="124"/>
      <c r="C744" s="125" t="s">
        <v>1373</v>
      </c>
      <c r="D744" s="125" t="s">
        <v>118</v>
      </c>
      <c r="E744" s="126" t="s">
        <v>1374</v>
      </c>
      <c r="F744" s="127" t="s">
        <v>1375</v>
      </c>
      <c r="G744" s="128" t="s">
        <v>128</v>
      </c>
      <c r="H744" s="129">
        <v>1000</v>
      </c>
      <c r="I744" s="130"/>
      <c r="J744" s="131">
        <f>ROUND(I744*H744,2)</f>
        <v>0</v>
      </c>
      <c r="K744" s="127" t="s">
        <v>122</v>
      </c>
      <c r="L744" s="29"/>
      <c r="M744" s="132" t="s">
        <v>3</v>
      </c>
      <c r="N744" s="133" t="s">
        <v>39</v>
      </c>
      <c r="P744" s="134">
        <f>O744*H744</f>
        <v>0</v>
      </c>
      <c r="Q744" s="134">
        <v>0</v>
      </c>
      <c r="R744" s="134">
        <f>Q744*H744</f>
        <v>0</v>
      </c>
      <c r="S744" s="134">
        <v>0</v>
      </c>
      <c r="T744" s="135">
        <f>S744*H744</f>
        <v>0</v>
      </c>
      <c r="AR744" s="136" t="s">
        <v>123</v>
      </c>
      <c r="AT744" s="136" t="s">
        <v>118</v>
      </c>
      <c r="AU744" s="136" t="s">
        <v>78</v>
      </c>
      <c r="AY744" s="14" t="s">
        <v>115</v>
      </c>
      <c r="BE744" s="137">
        <f>IF(N744="základní",J744,0)</f>
        <v>0</v>
      </c>
      <c r="BF744" s="137">
        <f>IF(N744="snížená",J744,0)</f>
        <v>0</v>
      </c>
      <c r="BG744" s="137">
        <f>IF(N744="zákl. přenesená",J744,0)</f>
        <v>0</v>
      </c>
      <c r="BH744" s="137">
        <f>IF(N744="sníž. přenesená",J744,0)</f>
        <v>0</v>
      </c>
      <c r="BI744" s="137">
        <f>IF(N744="nulová",J744,0)</f>
        <v>0</v>
      </c>
      <c r="BJ744" s="14" t="s">
        <v>76</v>
      </c>
      <c r="BK744" s="137">
        <f>ROUND(I744*H744,2)</f>
        <v>0</v>
      </c>
      <c r="BL744" s="14" t="s">
        <v>123</v>
      </c>
      <c r="BM744" s="136" t="s">
        <v>1376</v>
      </c>
    </row>
    <row r="745" spans="2:65" s="1" customFormat="1" ht="19.5" x14ac:dyDescent="0.2">
      <c r="B745" s="29"/>
      <c r="D745" s="138" t="s">
        <v>124</v>
      </c>
      <c r="F745" s="139" t="s">
        <v>1377</v>
      </c>
      <c r="I745" s="140"/>
      <c r="L745" s="29"/>
      <c r="M745" s="141"/>
      <c r="T745" s="50"/>
      <c r="AT745" s="14" t="s">
        <v>124</v>
      </c>
      <c r="AU745" s="14" t="s">
        <v>78</v>
      </c>
    </row>
    <row r="746" spans="2:65" s="1" customFormat="1" ht="37.9" customHeight="1" x14ac:dyDescent="0.2">
      <c r="B746" s="124"/>
      <c r="C746" s="125" t="s">
        <v>747</v>
      </c>
      <c r="D746" s="125" t="s">
        <v>118</v>
      </c>
      <c r="E746" s="126" t="s">
        <v>1378</v>
      </c>
      <c r="F746" s="127" t="s">
        <v>1379</v>
      </c>
      <c r="G746" s="128" t="s">
        <v>128</v>
      </c>
      <c r="H746" s="129">
        <v>50</v>
      </c>
      <c r="I746" s="130"/>
      <c r="J746" s="131">
        <f>ROUND(I746*H746,2)</f>
        <v>0</v>
      </c>
      <c r="K746" s="127" t="s">
        <v>122</v>
      </c>
      <c r="L746" s="29"/>
      <c r="M746" s="132" t="s">
        <v>3</v>
      </c>
      <c r="N746" s="133" t="s">
        <v>39</v>
      </c>
      <c r="P746" s="134">
        <f>O746*H746</f>
        <v>0</v>
      </c>
      <c r="Q746" s="134">
        <v>0</v>
      </c>
      <c r="R746" s="134">
        <f>Q746*H746</f>
        <v>0</v>
      </c>
      <c r="S746" s="134">
        <v>0</v>
      </c>
      <c r="T746" s="135">
        <f>S746*H746</f>
        <v>0</v>
      </c>
      <c r="AR746" s="136" t="s">
        <v>123</v>
      </c>
      <c r="AT746" s="136" t="s">
        <v>118</v>
      </c>
      <c r="AU746" s="136" t="s">
        <v>78</v>
      </c>
      <c r="AY746" s="14" t="s">
        <v>115</v>
      </c>
      <c r="BE746" s="137">
        <f>IF(N746="základní",J746,0)</f>
        <v>0</v>
      </c>
      <c r="BF746" s="137">
        <f>IF(N746="snížená",J746,0)</f>
        <v>0</v>
      </c>
      <c r="BG746" s="137">
        <f>IF(N746="zákl. přenesená",J746,0)</f>
        <v>0</v>
      </c>
      <c r="BH746" s="137">
        <f>IF(N746="sníž. přenesená",J746,0)</f>
        <v>0</v>
      </c>
      <c r="BI746" s="137">
        <f>IF(N746="nulová",J746,0)</f>
        <v>0</v>
      </c>
      <c r="BJ746" s="14" t="s">
        <v>76</v>
      </c>
      <c r="BK746" s="137">
        <f>ROUND(I746*H746,2)</f>
        <v>0</v>
      </c>
      <c r="BL746" s="14" t="s">
        <v>123</v>
      </c>
      <c r="BM746" s="136" t="s">
        <v>1380</v>
      </c>
    </row>
    <row r="747" spans="2:65" s="1" customFormat="1" ht="39" x14ac:dyDescent="0.2">
      <c r="B747" s="29"/>
      <c r="D747" s="138" t="s">
        <v>124</v>
      </c>
      <c r="F747" s="139" t="s">
        <v>1381</v>
      </c>
      <c r="I747" s="140"/>
      <c r="L747" s="29"/>
      <c r="M747" s="141"/>
      <c r="T747" s="50"/>
      <c r="AT747" s="14" t="s">
        <v>124</v>
      </c>
      <c r="AU747" s="14" t="s">
        <v>78</v>
      </c>
    </row>
    <row r="748" spans="2:65" s="1" customFormat="1" ht="24.2" customHeight="1" x14ac:dyDescent="0.2">
      <c r="B748" s="124"/>
      <c r="C748" s="125" t="s">
        <v>1382</v>
      </c>
      <c r="D748" s="125" t="s">
        <v>118</v>
      </c>
      <c r="E748" s="126" t="s">
        <v>1383</v>
      </c>
      <c r="F748" s="127" t="s">
        <v>1384</v>
      </c>
      <c r="G748" s="128" t="s">
        <v>1385</v>
      </c>
      <c r="H748" s="129">
        <v>2</v>
      </c>
      <c r="I748" s="130"/>
      <c r="J748" s="131">
        <f>ROUND(I748*H748,2)</f>
        <v>0</v>
      </c>
      <c r="K748" s="127" t="s">
        <v>122</v>
      </c>
      <c r="L748" s="29"/>
      <c r="M748" s="132" t="s">
        <v>3</v>
      </c>
      <c r="N748" s="133" t="s">
        <v>39</v>
      </c>
      <c r="P748" s="134">
        <f>O748*H748</f>
        <v>0</v>
      </c>
      <c r="Q748" s="134">
        <v>0</v>
      </c>
      <c r="R748" s="134">
        <f>Q748*H748</f>
        <v>0</v>
      </c>
      <c r="S748" s="134">
        <v>0</v>
      </c>
      <c r="T748" s="135">
        <f>S748*H748</f>
        <v>0</v>
      </c>
      <c r="AR748" s="136" t="s">
        <v>123</v>
      </c>
      <c r="AT748" s="136" t="s">
        <v>118</v>
      </c>
      <c r="AU748" s="136" t="s">
        <v>78</v>
      </c>
      <c r="AY748" s="14" t="s">
        <v>115</v>
      </c>
      <c r="BE748" s="137">
        <f>IF(N748="základní",J748,0)</f>
        <v>0</v>
      </c>
      <c r="BF748" s="137">
        <f>IF(N748="snížená",J748,0)</f>
        <v>0</v>
      </c>
      <c r="BG748" s="137">
        <f>IF(N748="zákl. přenesená",J748,0)</f>
        <v>0</v>
      </c>
      <c r="BH748" s="137">
        <f>IF(N748="sníž. přenesená",J748,0)</f>
        <v>0</v>
      </c>
      <c r="BI748" s="137">
        <f>IF(N748="nulová",J748,0)</f>
        <v>0</v>
      </c>
      <c r="BJ748" s="14" t="s">
        <v>76</v>
      </c>
      <c r="BK748" s="137">
        <f>ROUND(I748*H748,2)</f>
        <v>0</v>
      </c>
      <c r="BL748" s="14" t="s">
        <v>123</v>
      </c>
      <c r="BM748" s="136" t="s">
        <v>1386</v>
      </c>
    </row>
    <row r="749" spans="2:65" s="1" customFormat="1" ht="19.5" x14ac:dyDescent="0.2">
      <c r="B749" s="29"/>
      <c r="D749" s="138" t="s">
        <v>124</v>
      </c>
      <c r="F749" s="139" t="s">
        <v>1387</v>
      </c>
      <c r="I749" s="140"/>
      <c r="L749" s="29"/>
      <c r="M749" s="141"/>
      <c r="T749" s="50"/>
      <c r="AT749" s="14" t="s">
        <v>124</v>
      </c>
      <c r="AU749" s="14" t="s">
        <v>78</v>
      </c>
    </row>
    <row r="750" spans="2:65" s="1" customFormat="1" ht="24.2" customHeight="1" x14ac:dyDescent="0.2">
      <c r="B750" s="124"/>
      <c r="C750" s="125" t="s">
        <v>751</v>
      </c>
      <c r="D750" s="125" t="s">
        <v>118</v>
      </c>
      <c r="E750" s="126" t="s">
        <v>1388</v>
      </c>
      <c r="F750" s="127" t="s">
        <v>1389</v>
      </c>
      <c r="G750" s="128" t="s">
        <v>1385</v>
      </c>
      <c r="H750" s="129">
        <v>2</v>
      </c>
      <c r="I750" s="130"/>
      <c r="J750" s="131">
        <f>ROUND(I750*H750,2)</f>
        <v>0</v>
      </c>
      <c r="K750" s="127" t="s">
        <v>122</v>
      </c>
      <c r="L750" s="29"/>
      <c r="M750" s="132" t="s">
        <v>3</v>
      </c>
      <c r="N750" s="133" t="s">
        <v>39</v>
      </c>
      <c r="P750" s="134">
        <f>O750*H750</f>
        <v>0</v>
      </c>
      <c r="Q750" s="134">
        <v>0</v>
      </c>
      <c r="R750" s="134">
        <f>Q750*H750</f>
        <v>0</v>
      </c>
      <c r="S750" s="134">
        <v>0</v>
      </c>
      <c r="T750" s="135">
        <f>S750*H750</f>
        <v>0</v>
      </c>
      <c r="AR750" s="136" t="s">
        <v>123</v>
      </c>
      <c r="AT750" s="136" t="s">
        <v>118</v>
      </c>
      <c r="AU750" s="136" t="s">
        <v>78</v>
      </c>
      <c r="AY750" s="14" t="s">
        <v>115</v>
      </c>
      <c r="BE750" s="137">
        <f>IF(N750="základní",J750,0)</f>
        <v>0</v>
      </c>
      <c r="BF750" s="137">
        <f>IF(N750="snížená",J750,0)</f>
        <v>0</v>
      </c>
      <c r="BG750" s="137">
        <f>IF(N750="zákl. přenesená",J750,0)</f>
        <v>0</v>
      </c>
      <c r="BH750" s="137">
        <f>IF(N750="sníž. přenesená",J750,0)</f>
        <v>0</v>
      </c>
      <c r="BI750" s="137">
        <f>IF(N750="nulová",J750,0)</f>
        <v>0</v>
      </c>
      <c r="BJ750" s="14" t="s">
        <v>76</v>
      </c>
      <c r="BK750" s="137">
        <f>ROUND(I750*H750,2)</f>
        <v>0</v>
      </c>
      <c r="BL750" s="14" t="s">
        <v>123</v>
      </c>
      <c r="BM750" s="136" t="s">
        <v>1390</v>
      </c>
    </row>
    <row r="751" spans="2:65" s="1" customFormat="1" ht="29.25" x14ac:dyDescent="0.2">
      <c r="B751" s="29"/>
      <c r="D751" s="138" t="s">
        <v>124</v>
      </c>
      <c r="F751" s="139" t="s">
        <v>1391</v>
      </c>
      <c r="I751" s="140"/>
      <c r="L751" s="29"/>
      <c r="M751" s="141"/>
      <c r="T751" s="50"/>
      <c r="AT751" s="14" t="s">
        <v>124</v>
      </c>
      <c r="AU751" s="14" t="s">
        <v>78</v>
      </c>
    </row>
    <row r="752" spans="2:65" s="1" customFormat="1" ht="24.2" customHeight="1" x14ac:dyDescent="0.2">
      <c r="B752" s="124"/>
      <c r="C752" s="125" t="s">
        <v>1392</v>
      </c>
      <c r="D752" s="125" t="s">
        <v>118</v>
      </c>
      <c r="E752" s="126" t="s">
        <v>1393</v>
      </c>
      <c r="F752" s="127" t="s">
        <v>1394</v>
      </c>
      <c r="G752" s="128" t="s">
        <v>408</v>
      </c>
      <c r="H752" s="129">
        <v>20</v>
      </c>
      <c r="I752" s="130"/>
      <c r="J752" s="131">
        <f>ROUND(I752*H752,2)</f>
        <v>0</v>
      </c>
      <c r="K752" s="127" t="s">
        <v>122</v>
      </c>
      <c r="L752" s="29"/>
      <c r="M752" s="132" t="s">
        <v>3</v>
      </c>
      <c r="N752" s="133" t="s">
        <v>39</v>
      </c>
      <c r="P752" s="134">
        <f>O752*H752</f>
        <v>0</v>
      </c>
      <c r="Q752" s="134">
        <v>0</v>
      </c>
      <c r="R752" s="134">
        <f>Q752*H752</f>
        <v>0</v>
      </c>
      <c r="S752" s="134">
        <v>0</v>
      </c>
      <c r="T752" s="135">
        <f>S752*H752</f>
        <v>0</v>
      </c>
      <c r="AR752" s="136" t="s">
        <v>123</v>
      </c>
      <c r="AT752" s="136" t="s">
        <v>118</v>
      </c>
      <c r="AU752" s="136" t="s">
        <v>78</v>
      </c>
      <c r="AY752" s="14" t="s">
        <v>115</v>
      </c>
      <c r="BE752" s="137">
        <f>IF(N752="základní",J752,0)</f>
        <v>0</v>
      </c>
      <c r="BF752" s="137">
        <f>IF(N752="snížená",J752,0)</f>
        <v>0</v>
      </c>
      <c r="BG752" s="137">
        <f>IF(N752="zákl. přenesená",J752,0)</f>
        <v>0</v>
      </c>
      <c r="BH752" s="137">
        <f>IF(N752="sníž. přenesená",J752,0)</f>
        <v>0</v>
      </c>
      <c r="BI752" s="137">
        <f>IF(N752="nulová",J752,0)</f>
        <v>0</v>
      </c>
      <c r="BJ752" s="14" t="s">
        <v>76</v>
      </c>
      <c r="BK752" s="137">
        <f>ROUND(I752*H752,2)</f>
        <v>0</v>
      </c>
      <c r="BL752" s="14" t="s">
        <v>123</v>
      </c>
      <c r="BM752" s="136" t="s">
        <v>1395</v>
      </c>
    </row>
    <row r="753" spans="2:65" s="1" customFormat="1" ht="29.25" x14ac:dyDescent="0.2">
      <c r="B753" s="29"/>
      <c r="D753" s="138" t="s">
        <v>124</v>
      </c>
      <c r="F753" s="139" t="s">
        <v>1396</v>
      </c>
      <c r="I753" s="140"/>
      <c r="L753" s="29"/>
      <c r="M753" s="141"/>
      <c r="T753" s="50"/>
      <c r="AT753" s="14" t="s">
        <v>124</v>
      </c>
      <c r="AU753" s="14" t="s">
        <v>78</v>
      </c>
    </row>
    <row r="754" spans="2:65" s="1" customFormat="1" ht="33" customHeight="1" x14ac:dyDescent="0.2">
      <c r="B754" s="124"/>
      <c r="C754" s="125" t="s">
        <v>755</v>
      </c>
      <c r="D754" s="125" t="s">
        <v>118</v>
      </c>
      <c r="E754" s="126" t="s">
        <v>1397</v>
      </c>
      <c r="F754" s="127" t="s">
        <v>1398</v>
      </c>
      <c r="G754" s="128" t="s">
        <v>408</v>
      </c>
      <c r="H754" s="129">
        <v>20</v>
      </c>
      <c r="I754" s="130"/>
      <c r="J754" s="131">
        <f>ROUND(I754*H754,2)</f>
        <v>0</v>
      </c>
      <c r="K754" s="127" t="s">
        <v>122</v>
      </c>
      <c r="L754" s="29"/>
      <c r="M754" s="132" t="s">
        <v>3</v>
      </c>
      <c r="N754" s="133" t="s">
        <v>39</v>
      </c>
      <c r="P754" s="134">
        <f>O754*H754</f>
        <v>0</v>
      </c>
      <c r="Q754" s="134">
        <v>0</v>
      </c>
      <c r="R754" s="134">
        <f>Q754*H754</f>
        <v>0</v>
      </c>
      <c r="S754" s="134">
        <v>0</v>
      </c>
      <c r="T754" s="135">
        <f>S754*H754</f>
        <v>0</v>
      </c>
      <c r="AR754" s="136" t="s">
        <v>123</v>
      </c>
      <c r="AT754" s="136" t="s">
        <v>118</v>
      </c>
      <c r="AU754" s="136" t="s">
        <v>78</v>
      </c>
      <c r="AY754" s="14" t="s">
        <v>115</v>
      </c>
      <c r="BE754" s="137">
        <f>IF(N754="základní",J754,0)</f>
        <v>0</v>
      </c>
      <c r="BF754" s="137">
        <f>IF(N754="snížená",J754,0)</f>
        <v>0</v>
      </c>
      <c r="BG754" s="137">
        <f>IF(N754="zákl. přenesená",J754,0)</f>
        <v>0</v>
      </c>
      <c r="BH754" s="137">
        <f>IF(N754="sníž. přenesená",J754,0)</f>
        <v>0</v>
      </c>
      <c r="BI754" s="137">
        <f>IF(N754="nulová",J754,0)</f>
        <v>0</v>
      </c>
      <c r="BJ754" s="14" t="s">
        <v>76</v>
      </c>
      <c r="BK754" s="137">
        <f>ROUND(I754*H754,2)</f>
        <v>0</v>
      </c>
      <c r="BL754" s="14" t="s">
        <v>123</v>
      </c>
      <c r="BM754" s="136" t="s">
        <v>1399</v>
      </c>
    </row>
    <row r="755" spans="2:65" s="1" customFormat="1" ht="29.25" x14ac:dyDescent="0.2">
      <c r="B755" s="29"/>
      <c r="D755" s="138" t="s">
        <v>124</v>
      </c>
      <c r="F755" s="139" t="s">
        <v>1396</v>
      </c>
      <c r="I755" s="140"/>
      <c r="L755" s="29"/>
      <c r="M755" s="141"/>
      <c r="T755" s="50"/>
      <c r="AT755" s="14" t="s">
        <v>124</v>
      </c>
      <c r="AU755" s="14" t="s">
        <v>78</v>
      </c>
    </row>
    <row r="756" spans="2:65" s="1" customFormat="1" ht="33" customHeight="1" x14ac:dyDescent="0.2">
      <c r="B756" s="124"/>
      <c r="C756" s="125" t="s">
        <v>1400</v>
      </c>
      <c r="D756" s="125" t="s">
        <v>118</v>
      </c>
      <c r="E756" s="126" t="s">
        <v>1401</v>
      </c>
      <c r="F756" s="127" t="s">
        <v>1402</v>
      </c>
      <c r="G756" s="128" t="s">
        <v>408</v>
      </c>
      <c r="H756" s="129">
        <v>20</v>
      </c>
      <c r="I756" s="130"/>
      <c r="J756" s="131">
        <f>ROUND(I756*H756,2)</f>
        <v>0</v>
      </c>
      <c r="K756" s="127" t="s">
        <v>122</v>
      </c>
      <c r="L756" s="29"/>
      <c r="M756" s="132" t="s">
        <v>3</v>
      </c>
      <c r="N756" s="133" t="s">
        <v>39</v>
      </c>
      <c r="P756" s="134">
        <f>O756*H756</f>
        <v>0</v>
      </c>
      <c r="Q756" s="134">
        <v>0</v>
      </c>
      <c r="R756" s="134">
        <f>Q756*H756</f>
        <v>0</v>
      </c>
      <c r="S756" s="134">
        <v>0</v>
      </c>
      <c r="T756" s="135">
        <f>S756*H756</f>
        <v>0</v>
      </c>
      <c r="AR756" s="136" t="s">
        <v>123</v>
      </c>
      <c r="AT756" s="136" t="s">
        <v>118</v>
      </c>
      <c r="AU756" s="136" t="s">
        <v>78</v>
      </c>
      <c r="AY756" s="14" t="s">
        <v>115</v>
      </c>
      <c r="BE756" s="137">
        <f>IF(N756="základní",J756,0)</f>
        <v>0</v>
      </c>
      <c r="BF756" s="137">
        <f>IF(N756="snížená",J756,0)</f>
        <v>0</v>
      </c>
      <c r="BG756" s="137">
        <f>IF(N756="zákl. přenesená",J756,0)</f>
        <v>0</v>
      </c>
      <c r="BH756" s="137">
        <f>IF(N756="sníž. přenesená",J756,0)</f>
        <v>0</v>
      </c>
      <c r="BI756" s="137">
        <f>IF(N756="nulová",J756,0)</f>
        <v>0</v>
      </c>
      <c r="BJ756" s="14" t="s">
        <v>76</v>
      </c>
      <c r="BK756" s="137">
        <f>ROUND(I756*H756,2)</f>
        <v>0</v>
      </c>
      <c r="BL756" s="14" t="s">
        <v>123</v>
      </c>
      <c r="BM756" s="136" t="s">
        <v>1403</v>
      </c>
    </row>
    <row r="757" spans="2:65" s="1" customFormat="1" ht="29.25" x14ac:dyDescent="0.2">
      <c r="B757" s="29"/>
      <c r="D757" s="138" t="s">
        <v>124</v>
      </c>
      <c r="F757" s="139" t="s">
        <v>1404</v>
      </c>
      <c r="I757" s="140"/>
      <c r="L757" s="29"/>
      <c r="M757" s="141"/>
      <c r="T757" s="50"/>
      <c r="AT757" s="14" t="s">
        <v>124</v>
      </c>
      <c r="AU757" s="14" t="s">
        <v>78</v>
      </c>
    </row>
    <row r="758" spans="2:65" s="1" customFormat="1" ht="37.9" customHeight="1" x14ac:dyDescent="0.2">
      <c r="B758" s="124"/>
      <c r="C758" s="125" t="s">
        <v>758</v>
      </c>
      <c r="D758" s="125" t="s">
        <v>118</v>
      </c>
      <c r="E758" s="126" t="s">
        <v>1405</v>
      </c>
      <c r="F758" s="127" t="s">
        <v>1406</v>
      </c>
      <c r="G758" s="128" t="s">
        <v>408</v>
      </c>
      <c r="H758" s="129">
        <v>20</v>
      </c>
      <c r="I758" s="130"/>
      <c r="J758" s="131">
        <f>ROUND(I758*H758,2)</f>
        <v>0</v>
      </c>
      <c r="K758" s="127" t="s">
        <v>122</v>
      </c>
      <c r="L758" s="29"/>
      <c r="M758" s="132" t="s">
        <v>3</v>
      </c>
      <c r="N758" s="133" t="s">
        <v>39</v>
      </c>
      <c r="P758" s="134">
        <f>O758*H758</f>
        <v>0</v>
      </c>
      <c r="Q758" s="134">
        <v>0</v>
      </c>
      <c r="R758" s="134">
        <f>Q758*H758</f>
        <v>0</v>
      </c>
      <c r="S758" s="134">
        <v>0</v>
      </c>
      <c r="T758" s="135">
        <f>S758*H758</f>
        <v>0</v>
      </c>
      <c r="AR758" s="136" t="s">
        <v>123</v>
      </c>
      <c r="AT758" s="136" t="s">
        <v>118</v>
      </c>
      <c r="AU758" s="136" t="s">
        <v>78</v>
      </c>
      <c r="AY758" s="14" t="s">
        <v>115</v>
      </c>
      <c r="BE758" s="137">
        <f>IF(N758="základní",J758,0)</f>
        <v>0</v>
      </c>
      <c r="BF758" s="137">
        <f>IF(N758="snížená",J758,0)</f>
        <v>0</v>
      </c>
      <c r="BG758" s="137">
        <f>IF(N758="zákl. přenesená",J758,0)</f>
        <v>0</v>
      </c>
      <c r="BH758" s="137">
        <f>IF(N758="sníž. přenesená",J758,0)</f>
        <v>0</v>
      </c>
      <c r="BI758" s="137">
        <f>IF(N758="nulová",J758,0)</f>
        <v>0</v>
      </c>
      <c r="BJ758" s="14" t="s">
        <v>76</v>
      </c>
      <c r="BK758" s="137">
        <f>ROUND(I758*H758,2)</f>
        <v>0</v>
      </c>
      <c r="BL758" s="14" t="s">
        <v>123</v>
      </c>
      <c r="BM758" s="136" t="s">
        <v>1407</v>
      </c>
    </row>
    <row r="759" spans="2:65" s="1" customFormat="1" ht="29.25" x14ac:dyDescent="0.2">
      <c r="B759" s="29"/>
      <c r="D759" s="138" t="s">
        <v>124</v>
      </c>
      <c r="F759" s="139" t="s">
        <v>1404</v>
      </c>
      <c r="I759" s="140"/>
      <c r="L759" s="29"/>
      <c r="M759" s="141"/>
      <c r="T759" s="50"/>
      <c r="AT759" s="14" t="s">
        <v>124</v>
      </c>
      <c r="AU759" s="14" t="s">
        <v>78</v>
      </c>
    </row>
    <row r="760" spans="2:65" s="1" customFormat="1" ht="37.9" customHeight="1" x14ac:dyDescent="0.2">
      <c r="B760" s="124"/>
      <c r="C760" s="125" t="s">
        <v>1408</v>
      </c>
      <c r="D760" s="125" t="s">
        <v>118</v>
      </c>
      <c r="E760" s="126" t="s">
        <v>1409</v>
      </c>
      <c r="F760" s="127" t="s">
        <v>1410</v>
      </c>
      <c r="G760" s="128" t="s">
        <v>408</v>
      </c>
      <c r="H760" s="129">
        <v>4</v>
      </c>
      <c r="I760" s="130"/>
      <c r="J760" s="131">
        <f>ROUND(I760*H760,2)</f>
        <v>0</v>
      </c>
      <c r="K760" s="127" t="s">
        <v>122</v>
      </c>
      <c r="L760" s="29"/>
      <c r="M760" s="132" t="s">
        <v>3</v>
      </c>
      <c r="N760" s="133" t="s">
        <v>39</v>
      </c>
      <c r="P760" s="134">
        <f>O760*H760</f>
        <v>0</v>
      </c>
      <c r="Q760" s="134">
        <v>0</v>
      </c>
      <c r="R760" s="134">
        <f>Q760*H760</f>
        <v>0</v>
      </c>
      <c r="S760" s="134">
        <v>0</v>
      </c>
      <c r="T760" s="135">
        <f>S760*H760</f>
        <v>0</v>
      </c>
      <c r="AR760" s="136" t="s">
        <v>123</v>
      </c>
      <c r="AT760" s="136" t="s">
        <v>118</v>
      </c>
      <c r="AU760" s="136" t="s">
        <v>78</v>
      </c>
      <c r="AY760" s="14" t="s">
        <v>115</v>
      </c>
      <c r="BE760" s="137">
        <f>IF(N760="základní",J760,0)</f>
        <v>0</v>
      </c>
      <c r="BF760" s="137">
        <f>IF(N760="snížená",J760,0)</f>
        <v>0</v>
      </c>
      <c r="BG760" s="137">
        <f>IF(N760="zákl. přenesená",J760,0)</f>
        <v>0</v>
      </c>
      <c r="BH760" s="137">
        <f>IF(N760="sníž. přenesená",J760,0)</f>
        <v>0</v>
      </c>
      <c r="BI760" s="137">
        <f>IF(N760="nulová",J760,0)</f>
        <v>0</v>
      </c>
      <c r="BJ760" s="14" t="s">
        <v>76</v>
      </c>
      <c r="BK760" s="137">
        <f>ROUND(I760*H760,2)</f>
        <v>0</v>
      </c>
      <c r="BL760" s="14" t="s">
        <v>123</v>
      </c>
      <c r="BM760" s="136" t="s">
        <v>1411</v>
      </c>
    </row>
    <row r="761" spans="2:65" s="1" customFormat="1" ht="29.25" x14ac:dyDescent="0.2">
      <c r="B761" s="29"/>
      <c r="D761" s="138" t="s">
        <v>124</v>
      </c>
      <c r="F761" s="139" t="s">
        <v>1412</v>
      </c>
      <c r="I761" s="140"/>
      <c r="L761" s="29"/>
      <c r="M761" s="141"/>
      <c r="T761" s="50"/>
      <c r="AT761" s="14" t="s">
        <v>124</v>
      </c>
      <c r="AU761" s="14" t="s">
        <v>78</v>
      </c>
    </row>
    <row r="762" spans="2:65" s="1" customFormat="1" ht="37.9" customHeight="1" x14ac:dyDescent="0.2">
      <c r="B762" s="124"/>
      <c r="C762" s="125" t="s">
        <v>762</v>
      </c>
      <c r="D762" s="125" t="s">
        <v>118</v>
      </c>
      <c r="E762" s="126" t="s">
        <v>1413</v>
      </c>
      <c r="F762" s="127" t="s">
        <v>1414</v>
      </c>
      <c r="G762" s="128" t="s">
        <v>408</v>
      </c>
      <c r="H762" s="129">
        <v>4</v>
      </c>
      <c r="I762" s="130"/>
      <c r="J762" s="131">
        <f>ROUND(I762*H762,2)</f>
        <v>0</v>
      </c>
      <c r="K762" s="127" t="s">
        <v>122</v>
      </c>
      <c r="L762" s="29"/>
      <c r="M762" s="132" t="s">
        <v>3</v>
      </c>
      <c r="N762" s="133" t="s">
        <v>39</v>
      </c>
      <c r="P762" s="134">
        <f>O762*H762</f>
        <v>0</v>
      </c>
      <c r="Q762" s="134">
        <v>0</v>
      </c>
      <c r="R762" s="134">
        <f>Q762*H762</f>
        <v>0</v>
      </c>
      <c r="S762" s="134">
        <v>0</v>
      </c>
      <c r="T762" s="135">
        <f>S762*H762</f>
        <v>0</v>
      </c>
      <c r="AR762" s="136" t="s">
        <v>123</v>
      </c>
      <c r="AT762" s="136" t="s">
        <v>118</v>
      </c>
      <c r="AU762" s="136" t="s">
        <v>78</v>
      </c>
      <c r="AY762" s="14" t="s">
        <v>115</v>
      </c>
      <c r="BE762" s="137">
        <f>IF(N762="základní",J762,0)</f>
        <v>0</v>
      </c>
      <c r="BF762" s="137">
        <f>IF(N762="snížená",J762,0)</f>
        <v>0</v>
      </c>
      <c r="BG762" s="137">
        <f>IF(N762="zákl. přenesená",J762,0)</f>
        <v>0</v>
      </c>
      <c r="BH762" s="137">
        <f>IF(N762="sníž. přenesená",J762,0)</f>
        <v>0</v>
      </c>
      <c r="BI762" s="137">
        <f>IF(N762="nulová",J762,0)</f>
        <v>0</v>
      </c>
      <c r="BJ762" s="14" t="s">
        <v>76</v>
      </c>
      <c r="BK762" s="137">
        <f>ROUND(I762*H762,2)</f>
        <v>0</v>
      </c>
      <c r="BL762" s="14" t="s">
        <v>123</v>
      </c>
      <c r="BM762" s="136" t="s">
        <v>991</v>
      </c>
    </row>
    <row r="763" spans="2:65" s="1" customFormat="1" ht="29.25" x14ac:dyDescent="0.2">
      <c r="B763" s="29"/>
      <c r="D763" s="138" t="s">
        <v>124</v>
      </c>
      <c r="F763" s="139" t="s">
        <v>1412</v>
      </c>
      <c r="I763" s="140"/>
      <c r="L763" s="29"/>
      <c r="M763" s="141"/>
      <c r="T763" s="50"/>
      <c r="AT763" s="14" t="s">
        <v>124</v>
      </c>
      <c r="AU763" s="14" t="s">
        <v>78</v>
      </c>
    </row>
    <row r="764" spans="2:65" s="1" customFormat="1" ht="37.9" customHeight="1" x14ac:dyDescent="0.2">
      <c r="B764" s="124"/>
      <c r="C764" s="125" t="s">
        <v>1415</v>
      </c>
      <c r="D764" s="125" t="s">
        <v>118</v>
      </c>
      <c r="E764" s="126" t="s">
        <v>1416</v>
      </c>
      <c r="F764" s="127" t="s">
        <v>1417</v>
      </c>
      <c r="G764" s="128" t="s">
        <v>408</v>
      </c>
      <c r="H764" s="129">
        <v>4</v>
      </c>
      <c r="I764" s="130"/>
      <c r="J764" s="131">
        <f>ROUND(I764*H764,2)</f>
        <v>0</v>
      </c>
      <c r="K764" s="127" t="s">
        <v>122</v>
      </c>
      <c r="L764" s="29"/>
      <c r="M764" s="132" t="s">
        <v>3</v>
      </c>
      <c r="N764" s="133" t="s">
        <v>39</v>
      </c>
      <c r="P764" s="134">
        <f>O764*H764</f>
        <v>0</v>
      </c>
      <c r="Q764" s="134">
        <v>0</v>
      </c>
      <c r="R764" s="134">
        <f>Q764*H764</f>
        <v>0</v>
      </c>
      <c r="S764" s="134">
        <v>0</v>
      </c>
      <c r="T764" s="135">
        <f>S764*H764</f>
        <v>0</v>
      </c>
      <c r="AR764" s="136" t="s">
        <v>123</v>
      </c>
      <c r="AT764" s="136" t="s">
        <v>118</v>
      </c>
      <c r="AU764" s="136" t="s">
        <v>78</v>
      </c>
      <c r="AY764" s="14" t="s">
        <v>115</v>
      </c>
      <c r="BE764" s="137">
        <f>IF(N764="základní",J764,0)</f>
        <v>0</v>
      </c>
      <c r="BF764" s="137">
        <f>IF(N764="snížená",J764,0)</f>
        <v>0</v>
      </c>
      <c r="BG764" s="137">
        <f>IF(N764="zákl. přenesená",J764,0)</f>
        <v>0</v>
      </c>
      <c r="BH764" s="137">
        <f>IF(N764="sníž. přenesená",J764,0)</f>
        <v>0</v>
      </c>
      <c r="BI764" s="137">
        <f>IF(N764="nulová",J764,0)</f>
        <v>0</v>
      </c>
      <c r="BJ764" s="14" t="s">
        <v>76</v>
      </c>
      <c r="BK764" s="137">
        <f>ROUND(I764*H764,2)</f>
        <v>0</v>
      </c>
      <c r="BL764" s="14" t="s">
        <v>123</v>
      </c>
      <c r="BM764" s="136" t="s">
        <v>1000</v>
      </c>
    </row>
    <row r="765" spans="2:65" s="1" customFormat="1" ht="29.25" x14ac:dyDescent="0.2">
      <c r="B765" s="29"/>
      <c r="D765" s="138" t="s">
        <v>124</v>
      </c>
      <c r="F765" s="139" t="s">
        <v>1412</v>
      </c>
      <c r="I765" s="140"/>
      <c r="L765" s="29"/>
      <c r="M765" s="141"/>
      <c r="T765" s="50"/>
      <c r="AT765" s="14" t="s">
        <v>124</v>
      </c>
      <c r="AU765" s="14" t="s">
        <v>78</v>
      </c>
    </row>
    <row r="766" spans="2:65" s="1" customFormat="1" ht="66.75" customHeight="1" x14ac:dyDescent="0.2">
      <c r="B766" s="124"/>
      <c r="C766" s="125" t="s">
        <v>765</v>
      </c>
      <c r="D766" s="125" t="s">
        <v>118</v>
      </c>
      <c r="E766" s="126" t="s">
        <v>1418</v>
      </c>
      <c r="F766" s="127" t="s">
        <v>1419</v>
      </c>
      <c r="G766" s="128" t="s">
        <v>128</v>
      </c>
      <c r="H766" s="129">
        <v>20</v>
      </c>
      <c r="I766" s="130"/>
      <c r="J766" s="131">
        <f>ROUND(I766*H766,2)</f>
        <v>0</v>
      </c>
      <c r="K766" s="127" t="s">
        <v>122</v>
      </c>
      <c r="L766" s="29"/>
      <c r="M766" s="132" t="s">
        <v>3</v>
      </c>
      <c r="N766" s="133" t="s">
        <v>39</v>
      </c>
      <c r="P766" s="134">
        <f>O766*H766</f>
        <v>0</v>
      </c>
      <c r="Q766" s="134">
        <v>0</v>
      </c>
      <c r="R766" s="134">
        <f>Q766*H766</f>
        <v>0</v>
      </c>
      <c r="S766" s="134">
        <v>0</v>
      </c>
      <c r="T766" s="135">
        <f>S766*H766</f>
        <v>0</v>
      </c>
      <c r="AR766" s="136" t="s">
        <v>123</v>
      </c>
      <c r="AT766" s="136" t="s">
        <v>118</v>
      </c>
      <c r="AU766" s="136" t="s">
        <v>78</v>
      </c>
      <c r="AY766" s="14" t="s">
        <v>115</v>
      </c>
      <c r="BE766" s="137">
        <f>IF(N766="základní",J766,0)</f>
        <v>0</v>
      </c>
      <c r="BF766" s="137">
        <f>IF(N766="snížená",J766,0)</f>
        <v>0</v>
      </c>
      <c r="BG766" s="137">
        <f>IF(N766="zákl. přenesená",J766,0)</f>
        <v>0</v>
      </c>
      <c r="BH766" s="137">
        <f>IF(N766="sníž. přenesená",J766,0)</f>
        <v>0</v>
      </c>
      <c r="BI766" s="137">
        <f>IF(N766="nulová",J766,0)</f>
        <v>0</v>
      </c>
      <c r="BJ766" s="14" t="s">
        <v>76</v>
      </c>
      <c r="BK766" s="137">
        <f>ROUND(I766*H766,2)</f>
        <v>0</v>
      </c>
      <c r="BL766" s="14" t="s">
        <v>123</v>
      </c>
      <c r="BM766" s="136" t="s">
        <v>1008</v>
      </c>
    </row>
    <row r="767" spans="2:65" s="1" customFormat="1" ht="48.75" x14ac:dyDescent="0.2">
      <c r="B767" s="29"/>
      <c r="D767" s="138" t="s">
        <v>124</v>
      </c>
      <c r="F767" s="139" t="s">
        <v>1420</v>
      </c>
      <c r="I767" s="140"/>
      <c r="L767" s="29"/>
      <c r="M767" s="141"/>
      <c r="T767" s="50"/>
      <c r="AT767" s="14" t="s">
        <v>124</v>
      </c>
      <c r="AU767" s="14" t="s">
        <v>78</v>
      </c>
    </row>
    <row r="768" spans="2:65" s="1" customFormat="1" ht="66.75" customHeight="1" x14ac:dyDescent="0.2">
      <c r="B768" s="124"/>
      <c r="C768" s="125" t="s">
        <v>1421</v>
      </c>
      <c r="D768" s="125" t="s">
        <v>118</v>
      </c>
      <c r="E768" s="126" t="s">
        <v>1422</v>
      </c>
      <c r="F768" s="127" t="s">
        <v>1423</v>
      </c>
      <c r="G768" s="128" t="s">
        <v>128</v>
      </c>
      <c r="H768" s="129">
        <v>20</v>
      </c>
      <c r="I768" s="130"/>
      <c r="J768" s="131">
        <f>ROUND(I768*H768,2)</f>
        <v>0</v>
      </c>
      <c r="K768" s="127" t="s">
        <v>122</v>
      </c>
      <c r="L768" s="29"/>
      <c r="M768" s="132" t="s">
        <v>3</v>
      </c>
      <c r="N768" s="133" t="s">
        <v>39</v>
      </c>
      <c r="P768" s="134">
        <f>O768*H768</f>
        <v>0</v>
      </c>
      <c r="Q768" s="134">
        <v>0</v>
      </c>
      <c r="R768" s="134">
        <f>Q768*H768</f>
        <v>0</v>
      </c>
      <c r="S768" s="134">
        <v>0</v>
      </c>
      <c r="T768" s="135">
        <f>S768*H768</f>
        <v>0</v>
      </c>
      <c r="AR768" s="136" t="s">
        <v>123</v>
      </c>
      <c r="AT768" s="136" t="s">
        <v>118</v>
      </c>
      <c r="AU768" s="136" t="s">
        <v>78</v>
      </c>
      <c r="AY768" s="14" t="s">
        <v>115</v>
      </c>
      <c r="BE768" s="137">
        <f>IF(N768="základní",J768,0)</f>
        <v>0</v>
      </c>
      <c r="BF768" s="137">
        <f>IF(N768="snížená",J768,0)</f>
        <v>0</v>
      </c>
      <c r="BG768" s="137">
        <f>IF(N768="zákl. přenesená",J768,0)</f>
        <v>0</v>
      </c>
      <c r="BH768" s="137">
        <f>IF(N768="sníž. přenesená",J768,0)</f>
        <v>0</v>
      </c>
      <c r="BI768" s="137">
        <f>IF(N768="nulová",J768,0)</f>
        <v>0</v>
      </c>
      <c r="BJ768" s="14" t="s">
        <v>76</v>
      </c>
      <c r="BK768" s="137">
        <f>ROUND(I768*H768,2)</f>
        <v>0</v>
      </c>
      <c r="BL768" s="14" t="s">
        <v>123</v>
      </c>
      <c r="BM768" s="136" t="s">
        <v>1424</v>
      </c>
    </row>
    <row r="769" spans="2:65" s="1" customFormat="1" ht="48.75" x14ac:dyDescent="0.2">
      <c r="B769" s="29"/>
      <c r="D769" s="138" t="s">
        <v>124</v>
      </c>
      <c r="F769" s="139" t="s">
        <v>1420</v>
      </c>
      <c r="I769" s="140"/>
      <c r="L769" s="29"/>
      <c r="M769" s="141"/>
      <c r="T769" s="50"/>
      <c r="AT769" s="14" t="s">
        <v>124</v>
      </c>
      <c r="AU769" s="14" t="s">
        <v>78</v>
      </c>
    </row>
    <row r="770" spans="2:65" s="1" customFormat="1" ht="66.75" customHeight="1" x14ac:dyDescent="0.2">
      <c r="B770" s="124"/>
      <c r="C770" s="125" t="s">
        <v>769</v>
      </c>
      <c r="D770" s="125" t="s">
        <v>118</v>
      </c>
      <c r="E770" s="126" t="s">
        <v>1425</v>
      </c>
      <c r="F770" s="127" t="s">
        <v>1426</v>
      </c>
      <c r="G770" s="128" t="s">
        <v>128</v>
      </c>
      <c r="H770" s="129">
        <v>20</v>
      </c>
      <c r="I770" s="130"/>
      <c r="J770" s="131">
        <f>ROUND(I770*H770,2)</f>
        <v>0</v>
      </c>
      <c r="K770" s="127" t="s">
        <v>122</v>
      </c>
      <c r="L770" s="29"/>
      <c r="M770" s="132" t="s">
        <v>3</v>
      </c>
      <c r="N770" s="133" t="s">
        <v>39</v>
      </c>
      <c r="P770" s="134">
        <f>O770*H770</f>
        <v>0</v>
      </c>
      <c r="Q770" s="134">
        <v>0</v>
      </c>
      <c r="R770" s="134">
        <f>Q770*H770</f>
        <v>0</v>
      </c>
      <c r="S770" s="134">
        <v>0</v>
      </c>
      <c r="T770" s="135">
        <f>S770*H770</f>
        <v>0</v>
      </c>
      <c r="AR770" s="136" t="s">
        <v>123</v>
      </c>
      <c r="AT770" s="136" t="s">
        <v>118</v>
      </c>
      <c r="AU770" s="136" t="s">
        <v>78</v>
      </c>
      <c r="AY770" s="14" t="s">
        <v>115</v>
      </c>
      <c r="BE770" s="137">
        <f>IF(N770="základní",J770,0)</f>
        <v>0</v>
      </c>
      <c r="BF770" s="137">
        <f>IF(N770="snížená",J770,0)</f>
        <v>0</v>
      </c>
      <c r="BG770" s="137">
        <f>IF(N770="zákl. přenesená",J770,0)</f>
        <v>0</v>
      </c>
      <c r="BH770" s="137">
        <f>IF(N770="sníž. přenesená",J770,0)</f>
        <v>0</v>
      </c>
      <c r="BI770" s="137">
        <f>IF(N770="nulová",J770,0)</f>
        <v>0</v>
      </c>
      <c r="BJ770" s="14" t="s">
        <v>76</v>
      </c>
      <c r="BK770" s="137">
        <f>ROUND(I770*H770,2)</f>
        <v>0</v>
      </c>
      <c r="BL770" s="14" t="s">
        <v>123</v>
      </c>
      <c r="BM770" s="136" t="s">
        <v>1427</v>
      </c>
    </row>
    <row r="771" spans="2:65" s="1" customFormat="1" ht="48.75" x14ac:dyDescent="0.2">
      <c r="B771" s="29"/>
      <c r="D771" s="138" t="s">
        <v>124</v>
      </c>
      <c r="F771" s="139" t="s">
        <v>1420</v>
      </c>
      <c r="I771" s="140"/>
      <c r="L771" s="29"/>
      <c r="M771" s="141"/>
      <c r="T771" s="50"/>
      <c r="AT771" s="14" t="s">
        <v>124</v>
      </c>
      <c r="AU771" s="14" t="s">
        <v>78</v>
      </c>
    </row>
    <row r="772" spans="2:65" s="1" customFormat="1" ht="55.5" customHeight="1" x14ac:dyDescent="0.2">
      <c r="B772" s="124"/>
      <c r="C772" s="125" t="s">
        <v>1428</v>
      </c>
      <c r="D772" s="125" t="s">
        <v>118</v>
      </c>
      <c r="E772" s="126" t="s">
        <v>1429</v>
      </c>
      <c r="F772" s="127" t="s">
        <v>1430</v>
      </c>
      <c r="G772" s="128" t="s">
        <v>128</v>
      </c>
      <c r="H772" s="129">
        <v>20</v>
      </c>
      <c r="I772" s="130"/>
      <c r="J772" s="131">
        <f>ROUND(I772*H772,2)</f>
        <v>0</v>
      </c>
      <c r="K772" s="127" t="s">
        <v>122</v>
      </c>
      <c r="L772" s="29"/>
      <c r="M772" s="132" t="s">
        <v>3</v>
      </c>
      <c r="N772" s="133" t="s">
        <v>39</v>
      </c>
      <c r="P772" s="134">
        <f>O772*H772</f>
        <v>0</v>
      </c>
      <c r="Q772" s="134">
        <v>0</v>
      </c>
      <c r="R772" s="134">
        <f>Q772*H772</f>
        <v>0</v>
      </c>
      <c r="S772" s="134">
        <v>0</v>
      </c>
      <c r="T772" s="135">
        <f>S772*H772</f>
        <v>0</v>
      </c>
      <c r="AR772" s="136" t="s">
        <v>123</v>
      </c>
      <c r="AT772" s="136" t="s">
        <v>118</v>
      </c>
      <c r="AU772" s="136" t="s">
        <v>78</v>
      </c>
      <c r="AY772" s="14" t="s">
        <v>115</v>
      </c>
      <c r="BE772" s="137">
        <f>IF(N772="základní",J772,0)</f>
        <v>0</v>
      </c>
      <c r="BF772" s="137">
        <f>IF(N772="snížená",J772,0)</f>
        <v>0</v>
      </c>
      <c r="BG772" s="137">
        <f>IF(N772="zákl. přenesená",J772,0)</f>
        <v>0</v>
      </c>
      <c r="BH772" s="137">
        <f>IF(N772="sníž. přenesená",J772,0)</f>
        <v>0</v>
      </c>
      <c r="BI772" s="137">
        <f>IF(N772="nulová",J772,0)</f>
        <v>0</v>
      </c>
      <c r="BJ772" s="14" t="s">
        <v>76</v>
      </c>
      <c r="BK772" s="137">
        <f>ROUND(I772*H772,2)</f>
        <v>0</v>
      </c>
      <c r="BL772" s="14" t="s">
        <v>123</v>
      </c>
      <c r="BM772" s="136" t="s">
        <v>1431</v>
      </c>
    </row>
    <row r="773" spans="2:65" s="1" customFormat="1" ht="39" x14ac:dyDescent="0.2">
      <c r="B773" s="29"/>
      <c r="D773" s="138" t="s">
        <v>124</v>
      </c>
      <c r="F773" s="139" t="s">
        <v>1432</v>
      </c>
      <c r="I773" s="140"/>
      <c r="L773" s="29"/>
      <c r="M773" s="141"/>
      <c r="T773" s="50"/>
      <c r="AT773" s="14" t="s">
        <v>124</v>
      </c>
      <c r="AU773" s="14" t="s">
        <v>78</v>
      </c>
    </row>
    <row r="774" spans="2:65" s="1" customFormat="1" ht="55.5" customHeight="1" x14ac:dyDescent="0.2">
      <c r="B774" s="124"/>
      <c r="C774" s="125" t="s">
        <v>772</v>
      </c>
      <c r="D774" s="125" t="s">
        <v>118</v>
      </c>
      <c r="E774" s="126" t="s">
        <v>1433</v>
      </c>
      <c r="F774" s="127" t="s">
        <v>1434</v>
      </c>
      <c r="G774" s="128" t="s">
        <v>128</v>
      </c>
      <c r="H774" s="129">
        <v>20</v>
      </c>
      <c r="I774" s="130"/>
      <c r="J774" s="131">
        <f>ROUND(I774*H774,2)</f>
        <v>0</v>
      </c>
      <c r="K774" s="127" t="s">
        <v>122</v>
      </c>
      <c r="L774" s="29"/>
      <c r="M774" s="132" t="s">
        <v>3</v>
      </c>
      <c r="N774" s="133" t="s">
        <v>39</v>
      </c>
      <c r="P774" s="134">
        <f>O774*H774</f>
        <v>0</v>
      </c>
      <c r="Q774" s="134">
        <v>0</v>
      </c>
      <c r="R774" s="134">
        <f>Q774*H774</f>
        <v>0</v>
      </c>
      <c r="S774" s="134">
        <v>0</v>
      </c>
      <c r="T774" s="135">
        <f>S774*H774</f>
        <v>0</v>
      </c>
      <c r="AR774" s="136" t="s">
        <v>123</v>
      </c>
      <c r="AT774" s="136" t="s">
        <v>118</v>
      </c>
      <c r="AU774" s="136" t="s">
        <v>78</v>
      </c>
      <c r="AY774" s="14" t="s">
        <v>115</v>
      </c>
      <c r="BE774" s="137">
        <f>IF(N774="základní",J774,0)</f>
        <v>0</v>
      </c>
      <c r="BF774" s="137">
        <f>IF(N774="snížená",J774,0)</f>
        <v>0</v>
      </c>
      <c r="BG774" s="137">
        <f>IF(N774="zákl. přenesená",J774,0)</f>
        <v>0</v>
      </c>
      <c r="BH774" s="137">
        <f>IF(N774="sníž. přenesená",J774,0)</f>
        <v>0</v>
      </c>
      <c r="BI774" s="137">
        <f>IF(N774="nulová",J774,0)</f>
        <v>0</v>
      </c>
      <c r="BJ774" s="14" t="s">
        <v>76</v>
      </c>
      <c r="BK774" s="137">
        <f>ROUND(I774*H774,2)</f>
        <v>0</v>
      </c>
      <c r="BL774" s="14" t="s">
        <v>123</v>
      </c>
      <c r="BM774" s="136" t="s">
        <v>1435</v>
      </c>
    </row>
    <row r="775" spans="2:65" s="1" customFormat="1" ht="39" x14ac:dyDescent="0.2">
      <c r="B775" s="29"/>
      <c r="D775" s="138" t="s">
        <v>124</v>
      </c>
      <c r="F775" s="139" t="s">
        <v>1432</v>
      </c>
      <c r="I775" s="140"/>
      <c r="L775" s="29"/>
      <c r="M775" s="141"/>
      <c r="T775" s="50"/>
      <c r="AT775" s="14" t="s">
        <v>124</v>
      </c>
      <c r="AU775" s="14" t="s">
        <v>78</v>
      </c>
    </row>
    <row r="776" spans="2:65" s="1" customFormat="1" ht="55.5" customHeight="1" x14ac:dyDescent="0.2">
      <c r="B776" s="124"/>
      <c r="C776" s="125" t="s">
        <v>1436</v>
      </c>
      <c r="D776" s="125" t="s">
        <v>118</v>
      </c>
      <c r="E776" s="126" t="s">
        <v>1437</v>
      </c>
      <c r="F776" s="127" t="s">
        <v>1438</v>
      </c>
      <c r="G776" s="128" t="s">
        <v>128</v>
      </c>
      <c r="H776" s="129">
        <v>20</v>
      </c>
      <c r="I776" s="130"/>
      <c r="J776" s="131">
        <f>ROUND(I776*H776,2)</f>
        <v>0</v>
      </c>
      <c r="K776" s="127" t="s">
        <v>122</v>
      </c>
      <c r="L776" s="29"/>
      <c r="M776" s="132" t="s">
        <v>3</v>
      </c>
      <c r="N776" s="133" t="s">
        <v>39</v>
      </c>
      <c r="P776" s="134">
        <f>O776*H776</f>
        <v>0</v>
      </c>
      <c r="Q776" s="134">
        <v>0</v>
      </c>
      <c r="R776" s="134">
        <f>Q776*H776</f>
        <v>0</v>
      </c>
      <c r="S776" s="134">
        <v>0</v>
      </c>
      <c r="T776" s="135">
        <f>S776*H776</f>
        <v>0</v>
      </c>
      <c r="AR776" s="136" t="s">
        <v>123</v>
      </c>
      <c r="AT776" s="136" t="s">
        <v>118</v>
      </c>
      <c r="AU776" s="136" t="s">
        <v>78</v>
      </c>
      <c r="AY776" s="14" t="s">
        <v>115</v>
      </c>
      <c r="BE776" s="137">
        <f>IF(N776="základní",J776,0)</f>
        <v>0</v>
      </c>
      <c r="BF776" s="137">
        <f>IF(N776="snížená",J776,0)</f>
        <v>0</v>
      </c>
      <c r="BG776" s="137">
        <f>IF(N776="zákl. přenesená",J776,0)</f>
        <v>0</v>
      </c>
      <c r="BH776" s="137">
        <f>IF(N776="sníž. přenesená",J776,0)</f>
        <v>0</v>
      </c>
      <c r="BI776" s="137">
        <f>IF(N776="nulová",J776,0)</f>
        <v>0</v>
      </c>
      <c r="BJ776" s="14" t="s">
        <v>76</v>
      </c>
      <c r="BK776" s="137">
        <f>ROUND(I776*H776,2)</f>
        <v>0</v>
      </c>
      <c r="BL776" s="14" t="s">
        <v>123</v>
      </c>
      <c r="BM776" s="136" t="s">
        <v>1439</v>
      </c>
    </row>
    <row r="777" spans="2:65" s="1" customFormat="1" ht="39" x14ac:dyDescent="0.2">
      <c r="B777" s="29"/>
      <c r="D777" s="138" t="s">
        <v>124</v>
      </c>
      <c r="F777" s="139" t="s">
        <v>1432</v>
      </c>
      <c r="I777" s="140"/>
      <c r="L777" s="29"/>
      <c r="M777" s="141"/>
      <c r="T777" s="50"/>
      <c r="AT777" s="14" t="s">
        <v>124</v>
      </c>
      <c r="AU777" s="14" t="s">
        <v>78</v>
      </c>
    </row>
    <row r="778" spans="2:65" s="1" customFormat="1" ht="55.5" customHeight="1" x14ac:dyDescent="0.2">
      <c r="B778" s="124"/>
      <c r="C778" s="125" t="s">
        <v>776</v>
      </c>
      <c r="D778" s="125" t="s">
        <v>118</v>
      </c>
      <c r="E778" s="126" t="s">
        <v>1440</v>
      </c>
      <c r="F778" s="127" t="s">
        <v>1441</v>
      </c>
      <c r="G778" s="128" t="s">
        <v>128</v>
      </c>
      <c r="H778" s="129">
        <v>20</v>
      </c>
      <c r="I778" s="130"/>
      <c r="J778" s="131">
        <f>ROUND(I778*H778,2)</f>
        <v>0</v>
      </c>
      <c r="K778" s="127" t="s">
        <v>122</v>
      </c>
      <c r="L778" s="29"/>
      <c r="M778" s="132" t="s">
        <v>3</v>
      </c>
      <c r="N778" s="133" t="s">
        <v>39</v>
      </c>
      <c r="P778" s="134">
        <f>O778*H778</f>
        <v>0</v>
      </c>
      <c r="Q778" s="134">
        <v>0</v>
      </c>
      <c r="R778" s="134">
        <f>Q778*H778</f>
        <v>0</v>
      </c>
      <c r="S778" s="134">
        <v>0</v>
      </c>
      <c r="T778" s="135">
        <f>S778*H778</f>
        <v>0</v>
      </c>
      <c r="AR778" s="136" t="s">
        <v>123</v>
      </c>
      <c r="AT778" s="136" t="s">
        <v>118</v>
      </c>
      <c r="AU778" s="136" t="s">
        <v>78</v>
      </c>
      <c r="AY778" s="14" t="s">
        <v>115</v>
      </c>
      <c r="BE778" s="137">
        <f>IF(N778="základní",J778,0)</f>
        <v>0</v>
      </c>
      <c r="BF778" s="137">
        <f>IF(N778="snížená",J778,0)</f>
        <v>0</v>
      </c>
      <c r="BG778" s="137">
        <f>IF(N778="zákl. přenesená",J778,0)</f>
        <v>0</v>
      </c>
      <c r="BH778" s="137">
        <f>IF(N778="sníž. přenesená",J778,0)</f>
        <v>0</v>
      </c>
      <c r="BI778" s="137">
        <f>IF(N778="nulová",J778,0)</f>
        <v>0</v>
      </c>
      <c r="BJ778" s="14" t="s">
        <v>76</v>
      </c>
      <c r="BK778" s="137">
        <f>ROUND(I778*H778,2)</f>
        <v>0</v>
      </c>
      <c r="BL778" s="14" t="s">
        <v>123</v>
      </c>
      <c r="BM778" s="136" t="s">
        <v>1442</v>
      </c>
    </row>
    <row r="779" spans="2:65" s="1" customFormat="1" ht="39" x14ac:dyDescent="0.2">
      <c r="B779" s="29"/>
      <c r="D779" s="138" t="s">
        <v>124</v>
      </c>
      <c r="F779" s="139" t="s">
        <v>1432</v>
      </c>
      <c r="I779" s="140"/>
      <c r="L779" s="29"/>
      <c r="M779" s="141"/>
      <c r="T779" s="50"/>
      <c r="AT779" s="14" t="s">
        <v>124</v>
      </c>
      <c r="AU779" s="14" t="s">
        <v>78</v>
      </c>
    </row>
    <row r="780" spans="2:65" s="1" customFormat="1" ht="55.5" customHeight="1" x14ac:dyDescent="0.2">
      <c r="B780" s="124"/>
      <c r="C780" s="125" t="s">
        <v>1443</v>
      </c>
      <c r="D780" s="125" t="s">
        <v>118</v>
      </c>
      <c r="E780" s="126" t="s">
        <v>1444</v>
      </c>
      <c r="F780" s="127" t="s">
        <v>1445</v>
      </c>
      <c r="G780" s="128" t="s">
        <v>128</v>
      </c>
      <c r="H780" s="129">
        <v>20</v>
      </c>
      <c r="I780" s="130"/>
      <c r="J780" s="131">
        <f>ROUND(I780*H780,2)</f>
        <v>0</v>
      </c>
      <c r="K780" s="127" t="s">
        <v>122</v>
      </c>
      <c r="L780" s="29"/>
      <c r="M780" s="132" t="s">
        <v>3</v>
      </c>
      <c r="N780" s="133" t="s">
        <v>39</v>
      </c>
      <c r="P780" s="134">
        <f>O780*H780</f>
        <v>0</v>
      </c>
      <c r="Q780" s="134">
        <v>0</v>
      </c>
      <c r="R780" s="134">
        <f>Q780*H780</f>
        <v>0</v>
      </c>
      <c r="S780" s="134">
        <v>0</v>
      </c>
      <c r="T780" s="135">
        <f>S780*H780</f>
        <v>0</v>
      </c>
      <c r="AR780" s="136" t="s">
        <v>123</v>
      </c>
      <c r="AT780" s="136" t="s">
        <v>118</v>
      </c>
      <c r="AU780" s="136" t="s">
        <v>78</v>
      </c>
      <c r="AY780" s="14" t="s">
        <v>115</v>
      </c>
      <c r="BE780" s="137">
        <f>IF(N780="základní",J780,0)</f>
        <v>0</v>
      </c>
      <c r="BF780" s="137">
        <f>IF(N780="snížená",J780,0)</f>
        <v>0</v>
      </c>
      <c r="BG780" s="137">
        <f>IF(N780="zákl. přenesená",J780,0)</f>
        <v>0</v>
      </c>
      <c r="BH780" s="137">
        <f>IF(N780="sníž. přenesená",J780,0)</f>
        <v>0</v>
      </c>
      <c r="BI780" s="137">
        <f>IF(N780="nulová",J780,0)</f>
        <v>0</v>
      </c>
      <c r="BJ780" s="14" t="s">
        <v>76</v>
      </c>
      <c r="BK780" s="137">
        <f>ROUND(I780*H780,2)</f>
        <v>0</v>
      </c>
      <c r="BL780" s="14" t="s">
        <v>123</v>
      </c>
      <c r="BM780" s="136" t="s">
        <v>1446</v>
      </c>
    </row>
    <row r="781" spans="2:65" s="1" customFormat="1" ht="39" x14ac:dyDescent="0.2">
      <c r="B781" s="29"/>
      <c r="D781" s="138" t="s">
        <v>124</v>
      </c>
      <c r="F781" s="139" t="s">
        <v>1432</v>
      </c>
      <c r="I781" s="140"/>
      <c r="L781" s="29"/>
      <c r="M781" s="141"/>
      <c r="T781" s="50"/>
      <c r="AT781" s="14" t="s">
        <v>124</v>
      </c>
      <c r="AU781" s="14" t="s">
        <v>78</v>
      </c>
    </row>
    <row r="782" spans="2:65" s="1" customFormat="1" ht="55.5" customHeight="1" x14ac:dyDescent="0.2">
      <c r="B782" s="124"/>
      <c r="C782" s="125" t="s">
        <v>779</v>
      </c>
      <c r="D782" s="125" t="s">
        <v>118</v>
      </c>
      <c r="E782" s="126" t="s">
        <v>1447</v>
      </c>
      <c r="F782" s="127" t="s">
        <v>1448</v>
      </c>
      <c r="G782" s="128" t="s">
        <v>128</v>
      </c>
      <c r="H782" s="129">
        <v>20</v>
      </c>
      <c r="I782" s="130"/>
      <c r="J782" s="131">
        <f>ROUND(I782*H782,2)</f>
        <v>0</v>
      </c>
      <c r="K782" s="127" t="s">
        <v>122</v>
      </c>
      <c r="L782" s="29"/>
      <c r="M782" s="132" t="s">
        <v>3</v>
      </c>
      <c r="N782" s="133" t="s">
        <v>39</v>
      </c>
      <c r="P782" s="134">
        <f>O782*H782</f>
        <v>0</v>
      </c>
      <c r="Q782" s="134">
        <v>0</v>
      </c>
      <c r="R782" s="134">
        <f>Q782*H782</f>
        <v>0</v>
      </c>
      <c r="S782" s="134">
        <v>0</v>
      </c>
      <c r="T782" s="135">
        <f>S782*H782</f>
        <v>0</v>
      </c>
      <c r="AR782" s="136" t="s">
        <v>123</v>
      </c>
      <c r="AT782" s="136" t="s">
        <v>118</v>
      </c>
      <c r="AU782" s="136" t="s">
        <v>78</v>
      </c>
      <c r="AY782" s="14" t="s">
        <v>115</v>
      </c>
      <c r="BE782" s="137">
        <f>IF(N782="základní",J782,0)</f>
        <v>0</v>
      </c>
      <c r="BF782" s="137">
        <f>IF(N782="snížená",J782,0)</f>
        <v>0</v>
      </c>
      <c r="BG782" s="137">
        <f>IF(N782="zákl. přenesená",J782,0)</f>
        <v>0</v>
      </c>
      <c r="BH782" s="137">
        <f>IF(N782="sníž. přenesená",J782,0)</f>
        <v>0</v>
      </c>
      <c r="BI782" s="137">
        <f>IF(N782="nulová",J782,0)</f>
        <v>0</v>
      </c>
      <c r="BJ782" s="14" t="s">
        <v>76</v>
      </c>
      <c r="BK782" s="137">
        <f>ROUND(I782*H782,2)</f>
        <v>0</v>
      </c>
      <c r="BL782" s="14" t="s">
        <v>123</v>
      </c>
      <c r="BM782" s="136" t="s">
        <v>1449</v>
      </c>
    </row>
    <row r="783" spans="2:65" s="1" customFormat="1" ht="39" x14ac:dyDescent="0.2">
      <c r="B783" s="29"/>
      <c r="D783" s="138" t="s">
        <v>124</v>
      </c>
      <c r="F783" s="139" t="s">
        <v>1432</v>
      </c>
      <c r="I783" s="140"/>
      <c r="L783" s="29"/>
      <c r="M783" s="141"/>
      <c r="T783" s="50"/>
      <c r="AT783" s="14" t="s">
        <v>124</v>
      </c>
      <c r="AU783" s="14" t="s">
        <v>78</v>
      </c>
    </row>
    <row r="784" spans="2:65" s="1" customFormat="1" ht="49.15" customHeight="1" x14ac:dyDescent="0.2">
      <c r="B784" s="124"/>
      <c r="C784" s="125" t="s">
        <v>1450</v>
      </c>
      <c r="D784" s="125" t="s">
        <v>118</v>
      </c>
      <c r="E784" s="126" t="s">
        <v>1451</v>
      </c>
      <c r="F784" s="127" t="s">
        <v>1452</v>
      </c>
      <c r="G784" s="128" t="s">
        <v>1453</v>
      </c>
      <c r="H784" s="129">
        <v>2</v>
      </c>
      <c r="I784" s="130"/>
      <c r="J784" s="131">
        <f>ROUND(I784*H784,2)</f>
        <v>0</v>
      </c>
      <c r="K784" s="127" t="s">
        <v>122</v>
      </c>
      <c r="L784" s="29"/>
      <c r="M784" s="132" t="s">
        <v>3</v>
      </c>
      <c r="N784" s="133" t="s">
        <v>39</v>
      </c>
      <c r="P784" s="134">
        <f>O784*H784</f>
        <v>0</v>
      </c>
      <c r="Q784" s="134">
        <v>0</v>
      </c>
      <c r="R784" s="134">
        <f>Q784*H784</f>
        <v>0</v>
      </c>
      <c r="S784" s="134">
        <v>0</v>
      </c>
      <c r="T784" s="135">
        <f>S784*H784</f>
        <v>0</v>
      </c>
      <c r="AR784" s="136" t="s">
        <v>123</v>
      </c>
      <c r="AT784" s="136" t="s">
        <v>118</v>
      </c>
      <c r="AU784" s="136" t="s">
        <v>78</v>
      </c>
      <c r="AY784" s="14" t="s">
        <v>115</v>
      </c>
      <c r="BE784" s="137">
        <f>IF(N784="základní",J784,0)</f>
        <v>0</v>
      </c>
      <c r="BF784" s="137">
        <f>IF(N784="snížená",J784,0)</f>
        <v>0</v>
      </c>
      <c r="BG784" s="137">
        <f>IF(N784="zákl. přenesená",J784,0)</f>
        <v>0</v>
      </c>
      <c r="BH784" s="137">
        <f>IF(N784="sníž. přenesená",J784,0)</f>
        <v>0</v>
      </c>
      <c r="BI784" s="137">
        <f>IF(N784="nulová",J784,0)</f>
        <v>0</v>
      </c>
      <c r="BJ784" s="14" t="s">
        <v>76</v>
      </c>
      <c r="BK784" s="137">
        <f>ROUND(I784*H784,2)</f>
        <v>0</v>
      </c>
      <c r="BL784" s="14" t="s">
        <v>123</v>
      </c>
      <c r="BM784" s="136" t="s">
        <v>1454</v>
      </c>
    </row>
    <row r="785" spans="2:65" s="1" customFormat="1" ht="39" x14ac:dyDescent="0.2">
      <c r="B785" s="29"/>
      <c r="D785" s="138" t="s">
        <v>124</v>
      </c>
      <c r="F785" s="139" t="s">
        <v>1455</v>
      </c>
      <c r="I785" s="140"/>
      <c r="L785" s="29"/>
      <c r="M785" s="141"/>
      <c r="T785" s="50"/>
      <c r="AT785" s="14" t="s">
        <v>124</v>
      </c>
      <c r="AU785" s="14" t="s">
        <v>78</v>
      </c>
    </row>
    <row r="786" spans="2:65" s="1" customFormat="1" ht="49.15" customHeight="1" x14ac:dyDescent="0.2">
      <c r="B786" s="124"/>
      <c r="C786" s="125" t="s">
        <v>784</v>
      </c>
      <c r="D786" s="125" t="s">
        <v>118</v>
      </c>
      <c r="E786" s="126" t="s">
        <v>1456</v>
      </c>
      <c r="F786" s="127" t="s">
        <v>1457</v>
      </c>
      <c r="G786" s="128" t="s">
        <v>1453</v>
      </c>
      <c r="H786" s="129">
        <v>2</v>
      </c>
      <c r="I786" s="130"/>
      <c r="J786" s="131">
        <f>ROUND(I786*H786,2)</f>
        <v>0</v>
      </c>
      <c r="K786" s="127" t="s">
        <v>122</v>
      </c>
      <c r="L786" s="29"/>
      <c r="M786" s="132" t="s">
        <v>3</v>
      </c>
      <c r="N786" s="133" t="s">
        <v>39</v>
      </c>
      <c r="P786" s="134">
        <f>O786*H786</f>
        <v>0</v>
      </c>
      <c r="Q786" s="134">
        <v>0</v>
      </c>
      <c r="R786" s="134">
        <f>Q786*H786</f>
        <v>0</v>
      </c>
      <c r="S786" s="134">
        <v>0</v>
      </c>
      <c r="T786" s="135">
        <f>S786*H786</f>
        <v>0</v>
      </c>
      <c r="AR786" s="136" t="s">
        <v>123</v>
      </c>
      <c r="AT786" s="136" t="s">
        <v>118</v>
      </c>
      <c r="AU786" s="136" t="s">
        <v>78</v>
      </c>
      <c r="AY786" s="14" t="s">
        <v>115</v>
      </c>
      <c r="BE786" s="137">
        <f>IF(N786="základní",J786,0)</f>
        <v>0</v>
      </c>
      <c r="BF786" s="137">
        <f>IF(N786="snížená",J786,0)</f>
        <v>0</v>
      </c>
      <c r="BG786" s="137">
        <f>IF(N786="zákl. přenesená",J786,0)</f>
        <v>0</v>
      </c>
      <c r="BH786" s="137">
        <f>IF(N786="sníž. přenesená",J786,0)</f>
        <v>0</v>
      </c>
      <c r="BI786" s="137">
        <f>IF(N786="nulová",J786,0)</f>
        <v>0</v>
      </c>
      <c r="BJ786" s="14" t="s">
        <v>76</v>
      </c>
      <c r="BK786" s="137">
        <f>ROUND(I786*H786,2)</f>
        <v>0</v>
      </c>
      <c r="BL786" s="14" t="s">
        <v>123</v>
      </c>
      <c r="BM786" s="136" t="s">
        <v>1458</v>
      </c>
    </row>
    <row r="787" spans="2:65" s="1" customFormat="1" ht="39" x14ac:dyDescent="0.2">
      <c r="B787" s="29"/>
      <c r="D787" s="138" t="s">
        <v>124</v>
      </c>
      <c r="F787" s="139" t="s">
        <v>1455</v>
      </c>
      <c r="I787" s="140"/>
      <c r="L787" s="29"/>
      <c r="M787" s="141"/>
      <c r="T787" s="50"/>
      <c r="AT787" s="14" t="s">
        <v>124</v>
      </c>
      <c r="AU787" s="14" t="s">
        <v>78</v>
      </c>
    </row>
    <row r="788" spans="2:65" s="1" customFormat="1" ht="49.15" customHeight="1" x14ac:dyDescent="0.2">
      <c r="B788" s="124"/>
      <c r="C788" s="125" t="s">
        <v>1459</v>
      </c>
      <c r="D788" s="125" t="s">
        <v>118</v>
      </c>
      <c r="E788" s="126" t="s">
        <v>1460</v>
      </c>
      <c r="F788" s="127" t="s">
        <v>1461</v>
      </c>
      <c r="G788" s="128" t="s">
        <v>1453</v>
      </c>
      <c r="H788" s="129">
        <v>2</v>
      </c>
      <c r="I788" s="130"/>
      <c r="J788" s="131">
        <f>ROUND(I788*H788,2)</f>
        <v>0</v>
      </c>
      <c r="K788" s="127" t="s">
        <v>122</v>
      </c>
      <c r="L788" s="29"/>
      <c r="M788" s="132" t="s">
        <v>3</v>
      </c>
      <c r="N788" s="133" t="s">
        <v>39</v>
      </c>
      <c r="P788" s="134">
        <f>O788*H788</f>
        <v>0</v>
      </c>
      <c r="Q788" s="134">
        <v>0</v>
      </c>
      <c r="R788" s="134">
        <f>Q788*H788</f>
        <v>0</v>
      </c>
      <c r="S788" s="134">
        <v>0</v>
      </c>
      <c r="T788" s="135">
        <f>S788*H788</f>
        <v>0</v>
      </c>
      <c r="AR788" s="136" t="s">
        <v>123</v>
      </c>
      <c r="AT788" s="136" t="s">
        <v>118</v>
      </c>
      <c r="AU788" s="136" t="s">
        <v>78</v>
      </c>
      <c r="AY788" s="14" t="s">
        <v>115</v>
      </c>
      <c r="BE788" s="137">
        <f>IF(N788="základní",J788,0)</f>
        <v>0</v>
      </c>
      <c r="BF788" s="137">
        <f>IF(N788="snížená",J788,0)</f>
        <v>0</v>
      </c>
      <c r="BG788" s="137">
        <f>IF(N788="zákl. přenesená",J788,0)</f>
        <v>0</v>
      </c>
      <c r="BH788" s="137">
        <f>IF(N788="sníž. přenesená",J788,0)</f>
        <v>0</v>
      </c>
      <c r="BI788" s="137">
        <f>IF(N788="nulová",J788,0)</f>
        <v>0</v>
      </c>
      <c r="BJ788" s="14" t="s">
        <v>76</v>
      </c>
      <c r="BK788" s="137">
        <f>ROUND(I788*H788,2)</f>
        <v>0</v>
      </c>
      <c r="BL788" s="14" t="s">
        <v>123</v>
      </c>
      <c r="BM788" s="136" t="s">
        <v>1462</v>
      </c>
    </row>
    <row r="789" spans="2:65" s="1" customFormat="1" ht="39" x14ac:dyDescent="0.2">
      <c r="B789" s="29"/>
      <c r="D789" s="138" t="s">
        <v>124</v>
      </c>
      <c r="F789" s="139" t="s">
        <v>1455</v>
      </c>
      <c r="I789" s="140"/>
      <c r="L789" s="29"/>
      <c r="M789" s="141"/>
      <c r="T789" s="50"/>
      <c r="AT789" s="14" t="s">
        <v>124</v>
      </c>
      <c r="AU789" s="14" t="s">
        <v>78</v>
      </c>
    </row>
    <row r="790" spans="2:65" s="1" customFormat="1" ht="49.15" customHeight="1" x14ac:dyDescent="0.2">
      <c r="B790" s="124"/>
      <c r="C790" s="125" t="s">
        <v>787</v>
      </c>
      <c r="D790" s="125" t="s">
        <v>118</v>
      </c>
      <c r="E790" s="126" t="s">
        <v>1463</v>
      </c>
      <c r="F790" s="127" t="s">
        <v>1464</v>
      </c>
      <c r="G790" s="128" t="s">
        <v>1453</v>
      </c>
      <c r="H790" s="129">
        <v>2</v>
      </c>
      <c r="I790" s="130"/>
      <c r="J790" s="131">
        <f>ROUND(I790*H790,2)</f>
        <v>0</v>
      </c>
      <c r="K790" s="127" t="s">
        <v>122</v>
      </c>
      <c r="L790" s="29"/>
      <c r="M790" s="132" t="s">
        <v>3</v>
      </c>
      <c r="N790" s="133" t="s">
        <v>39</v>
      </c>
      <c r="P790" s="134">
        <f>O790*H790</f>
        <v>0</v>
      </c>
      <c r="Q790" s="134">
        <v>0</v>
      </c>
      <c r="R790" s="134">
        <f>Q790*H790</f>
        <v>0</v>
      </c>
      <c r="S790" s="134">
        <v>0</v>
      </c>
      <c r="T790" s="135">
        <f>S790*H790</f>
        <v>0</v>
      </c>
      <c r="AR790" s="136" t="s">
        <v>123</v>
      </c>
      <c r="AT790" s="136" t="s">
        <v>118</v>
      </c>
      <c r="AU790" s="136" t="s">
        <v>78</v>
      </c>
      <c r="AY790" s="14" t="s">
        <v>115</v>
      </c>
      <c r="BE790" s="137">
        <f>IF(N790="základní",J790,0)</f>
        <v>0</v>
      </c>
      <c r="BF790" s="137">
        <f>IF(N790="snížená",J790,0)</f>
        <v>0</v>
      </c>
      <c r="BG790" s="137">
        <f>IF(N790="zákl. přenesená",J790,0)</f>
        <v>0</v>
      </c>
      <c r="BH790" s="137">
        <f>IF(N790="sníž. přenesená",J790,0)</f>
        <v>0</v>
      </c>
      <c r="BI790" s="137">
        <f>IF(N790="nulová",J790,0)</f>
        <v>0</v>
      </c>
      <c r="BJ790" s="14" t="s">
        <v>76</v>
      </c>
      <c r="BK790" s="137">
        <f>ROUND(I790*H790,2)</f>
        <v>0</v>
      </c>
      <c r="BL790" s="14" t="s">
        <v>123</v>
      </c>
      <c r="BM790" s="136" t="s">
        <v>1465</v>
      </c>
    </row>
    <row r="791" spans="2:65" s="1" customFormat="1" ht="39" x14ac:dyDescent="0.2">
      <c r="B791" s="29"/>
      <c r="D791" s="138" t="s">
        <v>124</v>
      </c>
      <c r="F791" s="139" t="s">
        <v>1455</v>
      </c>
      <c r="I791" s="140"/>
      <c r="L791" s="29"/>
      <c r="M791" s="141"/>
      <c r="T791" s="50"/>
      <c r="AT791" s="14" t="s">
        <v>124</v>
      </c>
      <c r="AU791" s="14" t="s">
        <v>78</v>
      </c>
    </row>
    <row r="792" spans="2:65" s="1" customFormat="1" ht="55.5" customHeight="1" x14ac:dyDescent="0.2">
      <c r="B792" s="124"/>
      <c r="C792" s="125" t="s">
        <v>1466</v>
      </c>
      <c r="D792" s="125" t="s">
        <v>118</v>
      </c>
      <c r="E792" s="126" t="s">
        <v>1467</v>
      </c>
      <c r="F792" s="127" t="s">
        <v>1468</v>
      </c>
      <c r="G792" s="128" t="s">
        <v>1453</v>
      </c>
      <c r="H792" s="129">
        <v>2</v>
      </c>
      <c r="I792" s="130"/>
      <c r="J792" s="131">
        <f>ROUND(I792*H792,2)</f>
        <v>0</v>
      </c>
      <c r="K792" s="127" t="s">
        <v>122</v>
      </c>
      <c r="L792" s="29"/>
      <c r="M792" s="132" t="s">
        <v>3</v>
      </c>
      <c r="N792" s="133" t="s">
        <v>39</v>
      </c>
      <c r="P792" s="134">
        <f>O792*H792</f>
        <v>0</v>
      </c>
      <c r="Q792" s="134">
        <v>0</v>
      </c>
      <c r="R792" s="134">
        <f>Q792*H792</f>
        <v>0</v>
      </c>
      <c r="S792" s="134">
        <v>0</v>
      </c>
      <c r="T792" s="135">
        <f>S792*H792</f>
        <v>0</v>
      </c>
      <c r="AR792" s="136" t="s">
        <v>123</v>
      </c>
      <c r="AT792" s="136" t="s">
        <v>118</v>
      </c>
      <c r="AU792" s="136" t="s">
        <v>78</v>
      </c>
      <c r="AY792" s="14" t="s">
        <v>115</v>
      </c>
      <c r="BE792" s="137">
        <f>IF(N792="základní",J792,0)</f>
        <v>0</v>
      </c>
      <c r="BF792" s="137">
        <f>IF(N792="snížená",J792,0)</f>
        <v>0</v>
      </c>
      <c r="BG792" s="137">
        <f>IF(N792="zákl. přenesená",J792,0)</f>
        <v>0</v>
      </c>
      <c r="BH792" s="137">
        <f>IF(N792="sníž. přenesená",J792,0)</f>
        <v>0</v>
      </c>
      <c r="BI792" s="137">
        <f>IF(N792="nulová",J792,0)</f>
        <v>0</v>
      </c>
      <c r="BJ792" s="14" t="s">
        <v>76</v>
      </c>
      <c r="BK792" s="137">
        <f>ROUND(I792*H792,2)</f>
        <v>0</v>
      </c>
      <c r="BL792" s="14" t="s">
        <v>123</v>
      </c>
      <c r="BM792" s="136" t="s">
        <v>1469</v>
      </c>
    </row>
    <row r="793" spans="2:65" s="1" customFormat="1" ht="39" x14ac:dyDescent="0.2">
      <c r="B793" s="29"/>
      <c r="D793" s="138" t="s">
        <v>124</v>
      </c>
      <c r="F793" s="139" t="s">
        <v>1455</v>
      </c>
      <c r="I793" s="140"/>
      <c r="L793" s="29"/>
      <c r="M793" s="141"/>
      <c r="T793" s="50"/>
      <c r="AT793" s="14" t="s">
        <v>124</v>
      </c>
      <c r="AU793" s="14" t="s">
        <v>78</v>
      </c>
    </row>
    <row r="794" spans="2:65" s="1" customFormat="1" ht="62.65" customHeight="1" x14ac:dyDescent="0.2">
      <c r="B794" s="124"/>
      <c r="C794" s="125" t="s">
        <v>791</v>
      </c>
      <c r="D794" s="125" t="s">
        <v>118</v>
      </c>
      <c r="E794" s="126" t="s">
        <v>1470</v>
      </c>
      <c r="F794" s="127" t="s">
        <v>1471</v>
      </c>
      <c r="G794" s="128" t="s">
        <v>128</v>
      </c>
      <c r="H794" s="129">
        <v>20</v>
      </c>
      <c r="I794" s="130"/>
      <c r="J794" s="131">
        <f>ROUND(I794*H794,2)</f>
        <v>0</v>
      </c>
      <c r="K794" s="127" t="s">
        <v>122</v>
      </c>
      <c r="L794" s="29"/>
      <c r="M794" s="132" t="s">
        <v>3</v>
      </c>
      <c r="N794" s="133" t="s">
        <v>39</v>
      </c>
      <c r="P794" s="134">
        <f>O794*H794</f>
        <v>0</v>
      </c>
      <c r="Q794" s="134">
        <v>0</v>
      </c>
      <c r="R794" s="134">
        <f>Q794*H794</f>
        <v>0</v>
      </c>
      <c r="S794" s="134">
        <v>0</v>
      </c>
      <c r="T794" s="135">
        <f>S794*H794</f>
        <v>0</v>
      </c>
      <c r="AR794" s="136" t="s">
        <v>123</v>
      </c>
      <c r="AT794" s="136" t="s">
        <v>118</v>
      </c>
      <c r="AU794" s="136" t="s">
        <v>78</v>
      </c>
      <c r="AY794" s="14" t="s">
        <v>115</v>
      </c>
      <c r="BE794" s="137">
        <f>IF(N794="základní",J794,0)</f>
        <v>0</v>
      </c>
      <c r="BF794" s="137">
        <f>IF(N794="snížená",J794,0)</f>
        <v>0</v>
      </c>
      <c r="BG794" s="137">
        <f>IF(N794="zákl. přenesená",J794,0)</f>
        <v>0</v>
      </c>
      <c r="BH794" s="137">
        <f>IF(N794="sníž. přenesená",J794,0)</f>
        <v>0</v>
      </c>
      <c r="BI794" s="137">
        <f>IF(N794="nulová",J794,0)</f>
        <v>0</v>
      </c>
      <c r="BJ794" s="14" t="s">
        <v>76</v>
      </c>
      <c r="BK794" s="137">
        <f>ROUND(I794*H794,2)</f>
        <v>0</v>
      </c>
      <c r="BL794" s="14" t="s">
        <v>123</v>
      </c>
      <c r="BM794" s="136" t="s">
        <v>1472</v>
      </c>
    </row>
    <row r="795" spans="2:65" s="1" customFormat="1" ht="39" x14ac:dyDescent="0.2">
      <c r="B795" s="29"/>
      <c r="D795" s="138" t="s">
        <v>124</v>
      </c>
      <c r="F795" s="139" t="s">
        <v>1473</v>
      </c>
      <c r="I795" s="140"/>
      <c r="L795" s="29"/>
      <c r="M795" s="141"/>
      <c r="T795" s="50"/>
      <c r="AT795" s="14" t="s">
        <v>124</v>
      </c>
      <c r="AU795" s="14" t="s">
        <v>78</v>
      </c>
    </row>
    <row r="796" spans="2:65" s="1" customFormat="1" ht="55.5" customHeight="1" x14ac:dyDescent="0.2">
      <c r="B796" s="124"/>
      <c r="C796" s="125" t="s">
        <v>1474</v>
      </c>
      <c r="D796" s="125" t="s">
        <v>118</v>
      </c>
      <c r="E796" s="126" t="s">
        <v>1475</v>
      </c>
      <c r="F796" s="127" t="s">
        <v>1476</v>
      </c>
      <c r="G796" s="128" t="s">
        <v>128</v>
      </c>
      <c r="H796" s="129">
        <v>20</v>
      </c>
      <c r="I796" s="130"/>
      <c r="J796" s="131">
        <f>ROUND(I796*H796,2)</f>
        <v>0</v>
      </c>
      <c r="K796" s="127" t="s">
        <v>122</v>
      </c>
      <c r="L796" s="29"/>
      <c r="M796" s="132" t="s">
        <v>3</v>
      </c>
      <c r="N796" s="133" t="s">
        <v>39</v>
      </c>
      <c r="P796" s="134">
        <f>O796*H796</f>
        <v>0</v>
      </c>
      <c r="Q796" s="134">
        <v>0</v>
      </c>
      <c r="R796" s="134">
        <f>Q796*H796</f>
        <v>0</v>
      </c>
      <c r="S796" s="134">
        <v>0</v>
      </c>
      <c r="T796" s="135">
        <f>S796*H796</f>
        <v>0</v>
      </c>
      <c r="AR796" s="136" t="s">
        <v>123</v>
      </c>
      <c r="AT796" s="136" t="s">
        <v>118</v>
      </c>
      <c r="AU796" s="136" t="s">
        <v>78</v>
      </c>
      <c r="AY796" s="14" t="s">
        <v>115</v>
      </c>
      <c r="BE796" s="137">
        <f>IF(N796="základní",J796,0)</f>
        <v>0</v>
      </c>
      <c r="BF796" s="137">
        <f>IF(N796="snížená",J796,0)</f>
        <v>0</v>
      </c>
      <c r="BG796" s="137">
        <f>IF(N796="zákl. přenesená",J796,0)</f>
        <v>0</v>
      </c>
      <c r="BH796" s="137">
        <f>IF(N796="sníž. přenesená",J796,0)</f>
        <v>0</v>
      </c>
      <c r="BI796" s="137">
        <f>IF(N796="nulová",J796,0)</f>
        <v>0</v>
      </c>
      <c r="BJ796" s="14" t="s">
        <v>76</v>
      </c>
      <c r="BK796" s="137">
        <f>ROUND(I796*H796,2)</f>
        <v>0</v>
      </c>
      <c r="BL796" s="14" t="s">
        <v>123</v>
      </c>
      <c r="BM796" s="136" t="s">
        <v>1477</v>
      </c>
    </row>
    <row r="797" spans="2:65" s="1" customFormat="1" ht="39" x14ac:dyDescent="0.2">
      <c r="B797" s="29"/>
      <c r="D797" s="138" t="s">
        <v>124</v>
      </c>
      <c r="F797" s="139" t="s">
        <v>1473</v>
      </c>
      <c r="I797" s="140"/>
      <c r="L797" s="29"/>
      <c r="M797" s="141"/>
      <c r="T797" s="50"/>
      <c r="AT797" s="14" t="s">
        <v>124</v>
      </c>
      <c r="AU797" s="14" t="s">
        <v>78</v>
      </c>
    </row>
    <row r="798" spans="2:65" s="1" customFormat="1" ht="55.5" customHeight="1" x14ac:dyDescent="0.2">
      <c r="B798" s="124"/>
      <c r="C798" s="125" t="s">
        <v>794</v>
      </c>
      <c r="D798" s="125" t="s">
        <v>118</v>
      </c>
      <c r="E798" s="126" t="s">
        <v>1478</v>
      </c>
      <c r="F798" s="127" t="s">
        <v>1479</v>
      </c>
      <c r="G798" s="128" t="s">
        <v>128</v>
      </c>
      <c r="H798" s="129">
        <v>20</v>
      </c>
      <c r="I798" s="130"/>
      <c r="J798" s="131">
        <f>ROUND(I798*H798,2)</f>
        <v>0</v>
      </c>
      <c r="K798" s="127" t="s">
        <v>122</v>
      </c>
      <c r="L798" s="29"/>
      <c r="M798" s="132" t="s">
        <v>3</v>
      </c>
      <c r="N798" s="133" t="s">
        <v>39</v>
      </c>
      <c r="P798" s="134">
        <f>O798*H798</f>
        <v>0</v>
      </c>
      <c r="Q798" s="134">
        <v>0</v>
      </c>
      <c r="R798" s="134">
        <f>Q798*H798</f>
        <v>0</v>
      </c>
      <c r="S798" s="134">
        <v>0</v>
      </c>
      <c r="T798" s="135">
        <f>S798*H798</f>
        <v>0</v>
      </c>
      <c r="AR798" s="136" t="s">
        <v>123</v>
      </c>
      <c r="AT798" s="136" t="s">
        <v>118</v>
      </c>
      <c r="AU798" s="136" t="s">
        <v>78</v>
      </c>
      <c r="AY798" s="14" t="s">
        <v>115</v>
      </c>
      <c r="BE798" s="137">
        <f>IF(N798="základní",J798,0)</f>
        <v>0</v>
      </c>
      <c r="BF798" s="137">
        <f>IF(N798="snížená",J798,0)</f>
        <v>0</v>
      </c>
      <c r="BG798" s="137">
        <f>IF(N798="zákl. přenesená",J798,0)</f>
        <v>0</v>
      </c>
      <c r="BH798" s="137">
        <f>IF(N798="sníž. přenesená",J798,0)</f>
        <v>0</v>
      </c>
      <c r="BI798" s="137">
        <f>IF(N798="nulová",J798,0)</f>
        <v>0</v>
      </c>
      <c r="BJ798" s="14" t="s">
        <v>76</v>
      </c>
      <c r="BK798" s="137">
        <f>ROUND(I798*H798,2)</f>
        <v>0</v>
      </c>
      <c r="BL798" s="14" t="s">
        <v>123</v>
      </c>
      <c r="BM798" s="136" t="s">
        <v>1480</v>
      </c>
    </row>
    <row r="799" spans="2:65" s="1" customFormat="1" ht="39" x14ac:dyDescent="0.2">
      <c r="B799" s="29"/>
      <c r="D799" s="138" t="s">
        <v>124</v>
      </c>
      <c r="F799" s="139" t="s">
        <v>1473</v>
      </c>
      <c r="I799" s="140"/>
      <c r="L799" s="29"/>
      <c r="M799" s="141"/>
      <c r="T799" s="50"/>
      <c r="AT799" s="14" t="s">
        <v>124</v>
      </c>
      <c r="AU799" s="14" t="s">
        <v>78</v>
      </c>
    </row>
    <row r="800" spans="2:65" s="1" customFormat="1" ht="62.65" customHeight="1" x14ac:dyDescent="0.2">
      <c r="B800" s="124"/>
      <c r="C800" s="125" t="s">
        <v>1481</v>
      </c>
      <c r="D800" s="125" t="s">
        <v>118</v>
      </c>
      <c r="E800" s="126" t="s">
        <v>1482</v>
      </c>
      <c r="F800" s="127" t="s">
        <v>1483</v>
      </c>
      <c r="G800" s="128" t="s">
        <v>128</v>
      </c>
      <c r="H800" s="129">
        <v>20</v>
      </c>
      <c r="I800" s="130"/>
      <c r="J800" s="131">
        <f>ROUND(I800*H800,2)</f>
        <v>0</v>
      </c>
      <c r="K800" s="127" t="s">
        <v>122</v>
      </c>
      <c r="L800" s="29"/>
      <c r="M800" s="132" t="s">
        <v>3</v>
      </c>
      <c r="N800" s="133" t="s">
        <v>39</v>
      </c>
      <c r="P800" s="134">
        <f>O800*H800</f>
        <v>0</v>
      </c>
      <c r="Q800" s="134">
        <v>0</v>
      </c>
      <c r="R800" s="134">
        <f>Q800*H800</f>
        <v>0</v>
      </c>
      <c r="S800" s="134">
        <v>0</v>
      </c>
      <c r="T800" s="135">
        <f>S800*H800</f>
        <v>0</v>
      </c>
      <c r="AR800" s="136" t="s">
        <v>123</v>
      </c>
      <c r="AT800" s="136" t="s">
        <v>118</v>
      </c>
      <c r="AU800" s="136" t="s">
        <v>78</v>
      </c>
      <c r="AY800" s="14" t="s">
        <v>115</v>
      </c>
      <c r="BE800" s="137">
        <f>IF(N800="základní",J800,0)</f>
        <v>0</v>
      </c>
      <c r="BF800" s="137">
        <f>IF(N800="snížená",J800,0)</f>
        <v>0</v>
      </c>
      <c r="BG800" s="137">
        <f>IF(N800="zákl. přenesená",J800,0)</f>
        <v>0</v>
      </c>
      <c r="BH800" s="137">
        <f>IF(N800="sníž. přenesená",J800,0)</f>
        <v>0</v>
      </c>
      <c r="BI800" s="137">
        <f>IF(N800="nulová",J800,0)</f>
        <v>0</v>
      </c>
      <c r="BJ800" s="14" t="s">
        <v>76</v>
      </c>
      <c r="BK800" s="137">
        <f>ROUND(I800*H800,2)</f>
        <v>0</v>
      </c>
      <c r="BL800" s="14" t="s">
        <v>123</v>
      </c>
      <c r="BM800" s="136" t="s">
        <v>1484</v>
      </c>
    </row>
    <row r="801" spans="2:65" s="1" customFormat="1" ht="39" x14ac:dyDescent="0.2">
      <c r="B801" s="29"/>
      <c r="D801" s="138" t="s">
        <v>124</v>
      </c>
      <c r="F801" s="139" t="s">
        <v>1473</v>
      </c>
      <c r="I801" s="140"/>
      <c r="L801" s="29"/>
      <c r="M801" s="141"/>
      <c r="T801" s="50"/>
      <c r="AT801" s="14" t="s">
        <v>124</v>
      </c>
      <c r="AU801" s="14" t="s">
        <v>78</v>
      </c>
    </row>
    <row r="802" spans="2:65" s="1" customFormat="1" ht="62.65" customHeight="1" x14ac:dyDescent="0.2">
      <c r="B802" s="124"/>
      <c r="C802" s="125" t="s">
        <v>798</v>
      </c>
      <c r="D802" s="125" t="s">
        <v>118</v>
      </c>
      <c r="E802" s="126" t="s">
        <v>1485</v>
      </c>
      <c r="F802" s="127" t="s">
        <v>1486</v>
      </c>
      <c r="G802" s="128" t="s">
        <v>128</v>
      </c>
      <c r="H802" s="129">
        <v>20</v>
      </c>
      <c r="I802" s="130"/>
      <c r="J802" s="131">
        <f>ROUND(I802*H802,2)</f>
        <v>0</v>
      </c>
      <c r="K802" s="127" t="s">
        <v>122</v>
      </c>
      <c r="L802" s="29"/>
      <c r="M802" s="132" t="s">
        <v>3</v>
      </c>
      <c r="N802" s="133" t="s">
        <v>39</v>
      </c>
      <c r="P802" s="134">
        <f>O802*H802</f>
        <v>0</v>
      </c>
      <c r="Q802" s="134">
        <v>0</v>
      </c>
      <c r="R802" s="134">
        <f>Q802*H802</f>
        <v>0</v>
      </c>
      <c r="S802" s="134">
        <v>0</v>
      </c>
      <c r="T802" s="135">
        <f>S802*H802</f>
        <v>0</v>
      </c>
      <c r="AR802" s="136" t="s">
        <v>123</v>
      </c>
      <c r="AT802" s="136" t="s">
        <v>118</v>
      </c>
      <c r="AU802" s="136" t="s">
        <v>78</v>
      </c>
      <c r="AY802" s="14" t="s">
        <v>115</v>
      </c>
      <c r="BE802" s="137">
        <f>IF(N802="základní",J802,0)</f>
        <v>0</v>
      </c>
      <c r="BF802" s="137">
        <f>IF(N802="snížená",J802,0)</f>
        <v>0</v>
      </c>
      <c r="BG802" s="137">
        <f>IF(N802="zákl. přenesená",J802,0)</f>
        <v>0</v>
      </c>
      <c r="BH802" s="137">
        <f>IF(N802="sníž. přenesená",J802,0)</f>
        <v>0</v>
      </c>
      <c r="BI802" s="137">
        <f>IF(N802="nulová",J802,0)</f>
        <v>0</v>
      </c>
      <c r="BJ802" s="14" t="s">
        <v>76</v>
      </c>
      <c r="BK802" s="137">
        <f>ROUND(I802*H802,2)</f>
        <v>0</v>
      </c>
      <c r="BL802" s="14" t="s">
        <v>123</v>
      </c>
      <c r="BM802" s="136" t="s">
        <v>1487</v>
      </c>
    </row>
    <row r="803" spans="2:65" s="1" customFormat="1" ht="39" x14ac:dyDescent="0.2">
      <c r="B803" s="29"/>
      <c r="D803" s="138" t="s">
        <v>124</v>
      </c>
      <c r="F803" s="139" t="s">
        <v>1473</v>
      </c>
      <c r="I803" s="140"/>
      <c r="L803" s="29"/>
      <c r="M803" s="141"/>
      <c r="T803" s="50"/>
      <c r="AT803" s="14" t="s">
        <v>124</v>
      </c>
      <c r="AU803" s="14" t="s">
        <v>78</v>
      </c>
    </row>
    <row r="804" spans="2:65" s="1" customFormat="1" ht="62.65" customHeight="1" x14ac:dyDescent="0.2">
      <c r="B804" s="124"/>
      <c r="C804" s="125" t="s">
        <v>1488</v>
      </c>
      <c r="D804" s="125" t="s">
        <v>118</v>
      </c>
      <c r="E804" s="126" t="s">
        <v>1489</v>
      </c>
      <c r="F804" s="127" t="s">
        <v>1490</v>
      </c>
      <c r="G804" s="128" t="s">
        <v>128</v>
      </c>
      <c r="H804" s="129">
        <v>20</v>
      </c>
      <c r="I804" s="130"/>
      <c r="J804" s="131">
        <f>ROUND(I804*H804,2)</f>
        <v>0</v>
      </c>
      <c r="K804" s="127" t="s">
        <v>122</v>
      </c>
      <c r="L804" s="29"/>
      <c r="M804" s="132" t="s">
        <v>3</v>
      </c>
      <c r="N804" s="133" t="s">
        <v>39</v>
      </c>
      <c r="P804" s="134">
        <f>O804*H804</f>
        <v>0</v>
      </c>
      <c r="Q804" s="134">
        <v>0</v>
      </c>
      <c r="R804" s="134">
        <f>Q804*H804</f>
        <v>0</v>
      </c>
      <c r="S804" s="134">
        <v>0</v>
      </c>
      <c r="T804" s="135">
        <f>S804*H804</f>
        <v>0</v>
      </c>
      <c r="AR804" s="136" t="s">
        <v>123</v>
      </c>
      <c r="AT804" s="136" t="s">
        <v>118</v>
      </c>
      <c r="AU804" s="136" t="s">
        <v>78</v>
      </c>
      <c r="AY804" s="14" t="s">
        <v>115</v>
      </c>
      <c r="BE804" s="137">
        <f>IF(N804="základní",J804,0)</f>
        <v>0</v>
      </c>
      <c r="BF804" s="137">
        <f>IF(N804="snížená",J804,0)</f>
        <v>0</v>
      </c>
      <c r="BG804" s="137">
        <f>IF(N804="zákl. přenesená",J804,0)</f>
        <v>0</v>
      </c>
      <c r="BH804" s="137">
        <f>IF(N804="sníž. přenesená",J804,0)</f>
        <v>0</v>
      </c>
      <c r="BI804" s="137">
        <f>IF(N804="nulová",J804,0)</f>
        <v>0</v>
      </c>
      <c r="BJ804" s="14" t="s">
        <v>76</v>
      </c>
      <c r="BK804" s="137">
        <f>ROUND(I804*H804,2)</f>
        <v>0</v>
      </c>
      <c r="BL804" s="14" t="s">
        <v>123</v>
      </c>
      <c r="BM804" s="136" t="s">
        <v>1491</v>
      </c>
    </row>
    <row r="805" spans="2:65" s="1" customFormat="1" ht="39" x14ac:dyDescent="0.2">
      <c r="B805" s="29"/>
      <c r="D805" s="138" t="s">
        <v>124</v>
      </c>
      <c r="F805" s="139" t="s">
        <v>1473</v>
      </c>
      <c r="I805" s="140"/>
      <c r="L805" s="29"/>
      <c r="M805" s="141"/>
      <c r="T805" s="50"/>
      <c r="AT805" s="14" t="s">
        <v>124</v>
      </c>
      <c r="AU805" s="14" t="s">
        <v>78</v>
      </c>
    </row>
    <row r="806" spans="2:65" s="1" customFormat="1" ht="24.2" customHeight="1" x14ac:dyDescent="0.2">
      <c r="B806" s="124"/>
      <c r="C806" s="125" t="s">
        <v>801</v>
      </c>
      <c r="D806" s="125" t="s">
        <v>118</v>
      </c>
      <c r="E806" s="126" t="s">
        <v>1492</v>
      </c>
      <c r="F806" s="127" t="s">
        <v>1493</v>
      </c>
      <c r="G806" s="128" t="s">
        <v>408</v>
      </c>
      <c r="H806" s="129">
        <v>5</v>
      </c>
      <c r="I806" s="130"/>
      <c r="J806" s="131">
        <f>ROUND(I806*H806,2)</f>
        <v>0</v>
      </c>
      <c r="K806" s="127" t="s">
        <v>122</v>
      </c>
      <c r="L806" s="29"/>
      <c r="M806" s="132" t="s">
        <v>3</v>
      </c>
      <c r="N806" s="133" t="s">
        <v>39</v>
      </c>
      <c r="P806" s="134">
        <f>O806*H806</f>
        <v>0</v>
      </c>
      <c r="Q806" s="134">
        <v>0</v>
      </c>
      <c r="R806" s="134">
        <f>Q806*H806</f>
        <v>0</v>
      </c>
      <c r="S806" s="134">
        <v>0</v>
      </c>
      <c r="T806" s="135">
        <f>S806*H806</f>
        <v>0</v>
      </c>
      <c r="AR806" s="136" t="s">
        <v>123</v>
      </c>
      <c r="AT806" s="136" t="s">
        <v>118</v>
      </c>
      <c r="AU806" s="136" t="s">
        <v>78</v>
      </c>
      <c r="AY806" s="14" t="s">
        <v>115</v>
      </c>
      <c r="BE806" s="137">
        <f>IF(N806="základní",J806,0)</f>
        <v>0</v>
      </c>
      <c r="BF806" s="137">
        <f>IF(N806="snížená",J806,0)</f>
        <v>0</v>
      </c>
      <c r="BG806" s="137">
        <f>IF(N806="zákl. přenesená",J806,0)</f>
        <v>0</v>
      </c>
      <c r="BH806" s="137">
        <f>IF(N806="sníž. přenesená",J806,0)</f>
        <v>0</v>
      </c>
      <c r="BI806" s="137">
        <f>IF(N806="nulová",J806,0)</f>
        <v>0</v>
      </c>
      <c r="BJ806" s="14" t="s">
        <v>76</v>
      </c>
      <c r="BK806" s="137">
        <f>ROUND(I806*H806,2)</f>
        <v>0</v>
      </c>
      <c r="BL806" s="14" t="s">
        <v>123</v>
      </c>
      <c r="BM806" s="136" t="s">
        <v>1494</v>
      </c>
    </row>
    <row r="807" spans="2:65" s="1" customFormat="1" ht="19.5" x14ac:dyDescent="0.2">
      <c r="B807" s="29"/>
      <c r="D807" s="138" t="s">
        <v>124</v>
      </c>
      <c r="F807" s="139" t="s">
        <v>1495</v>
      </c>
      <c r="I807" s="140"/>
      <c r="L807" s="29"/>
      <c r="M807" s="141"/>
      <c r="T807" s="50"/>
      <c r="AT807" s="14" t="s">
        <v>124</v>
      </c>
      <c r="AU807" s="14" t="s">
        <v>78</v>
      </c>
    </row>
    <row r="808" spans="2:65" s="1" customFormat="1" ht="24.2" customHeight="1" x14ac:dyDescent="0.2">
      <c r="B808" s="124"/>
      <c r="C808" s="125" t="s">
        <v>1496</v>
      </c>
      <c r="D808" s="125" t="s">
        <v>118</v>
      </c>
      <c r="E808" s="126" t="s">
        <v>1497</v>
      </c>
      <c r="F808" s="127" t="s">
        <v>1498</v>
      </c>
      <c r="G808" s="128" t="s">
        <v>408</v>
      </c>
      <c r="H808" s="129">
        <v>5</v>
      </c>
      <c r="I808" s="130"/>
      <c r="J808" s="131">
        <f>ROUND(I808*H808,2)</f>
        <v>0</v>
      </c>
      <c r="K808" s="127" t="s">
        <v>122</v>
      </c>
      <c r="L808" s="29"/>
      <c r="M808" s="132" t="s">
        <v>3</v>
      </c>
      <c r="N808" s="133" t="s">
        <v>39</v>
      </c>
      <c r="P808" s="134">
        <f>O808*H808</f>
        <v>0</v>
      </c>
      <c r="Q808" s="134">
        <v>0</v>
      </c>
      <c r="R808" s="134">
        <f>Q808*H808</f>
        <v>0</v>
      </c>
      <c r="S808" s="134">
        <v>0</v>
      </c>
      <c r="T808" s="135">
        <f>S808*H808</f>
        <v>0</v>
      </c>
      <c r="AR808" s="136" t="s">
        <v>123</v>
      </c>
      <c r="AT808" s="136" t="s">
        <v>118</v>
      </c>
      <c r="AU808" s="136" t="s">
        <v>78</v>
      </c>
      <c r="AY808" s="14" t="s">
        <v>115</v>
      </c>
      <c r="BE808" s="137">
        <f>IF(N808="základní",J808,0)</f>
        <v>0</v>
      </c>
      <c r="BF808" s="137">
        <f>IF(N808="snížená",J808,0)</f>
        <v>0</v>
      </c>
      <c r="BG808" s="137">
        <f>IF(N808="zákl. přenesená",J808,0)</f>
        <v>0</v>
      </c>
      <c r="BH808" s="137">
        <f>IF(N808="sníž. přenesená",J808,0)</f>
        <v>0</v>
      </c>
      <c r="BI808" s="137">
        <f>IF(N808="nulová",J808,0)</f>
        <v>0</v>
      </c>
      <c r="BJ808" s="14" t="s">
        <v>76</v>
      </c>
      <c r="BK808" s="137">
        <f>ROUND(I808*H808,2)</f>
        <v>0</v>
      </c>
      <c r="BL808" s="14" t="s">
        <v>123</v>
      </c>
      <c r="BM808" s="136" t="s">
        <v>1499</v>
      </c>
    </row>
    <row r="809" spans="2:65" s="1" customFormat="1" ht="19.5" x14ac:dyDescent="0.2">
      <c r="B809" s="29"/>
      <c r="D809" s="138" t="s">
        <v>124</v>
      </c>
      <c r="F809" s="139" t="s">
        <v>1495</v>
      </c>
      <c r="I809" s="140"/>
      <c r="L809" s="29"/>
      <c r="M809" s="141"/>
      <c r="T809" s="50"/>
      <c r="AT809" s="14" t="s">
        <v>124</v>
      </c>
      <c r="AU809" s="14" t="s">
        <v>78</v>
      </c>
    </row>
    <row r="810" spans="2:65" s="1" customFormat="1" ht="24.2" customHeight="1" x14ac:dyDescent="0.2">
      <c r="B810" s="124"/>
      <c r="C810" s="125" t="s">
        <v>805</v>
      </c>
      <c r="D810" s="125" t="s">
        <v>118</v>
      </c>
      <c r="E810" s="126" t="s">
        <v>1500</v>
      </c>
      <c r="F810" s="127" t="s">
        <v>1501</v>
      </c>
      <c r="G810" s="128" t="s">
        <v>408</v>
      </c>
      <c r="H810" s="129">
        <v>5</v>
      </c>
      <c r="I810" s="130"/>
      <c r="J810" s="131">
        <f>ROUND(I810*H810,2)</f>
        <v>0</v>
      </c>
      <c r="K810" s="127" t="s">
        <v>122</v>
      </c>
      <c r="L810" s="29"/>
      <c r="M810" s="132" t="s">
        <v>3</v>
      </c>
      <c r="N810" s="133" t="s">
        <v>39</v>
      </c>
      <c r="P810" s="134">
        <f>O810*H810</f>
        <v>0</v>
      </c>
      <c r="Q810" s="134">
        <v>0</v>
      </c>
      <c r="R810" s="134">
        <f>Q810*H810</f>
        <v>0</v>
      </c>
      <c r="S810" s="134">
        <v>0</v>
      </c>
      <c r="T810" s="135">
        <f>S810*H810</f>
        <v>0</v>
      </c>
      <c r="AR810" s="136" t="s">
        <v>123</v>
      </c>
      <c r="AT810" s="136" t="s">
        <v>118</v>
      </c>
      <c r="AU810" s="136" t="s">
        <v>78</v>
      </c>
      <c r="AY810" s="14" t="s">
        <v>115</v>
      </c>
      <c r="BE810" s="137">
        <f>IF(N810="základní",J810,0)</f>
        <v>0</v>
      </c>
      <c r="BF810" s="137">
        <f>IF(N810="snížená",J810,0)</f>
        <v>0</v>
      </c>
      <c r="BG810" s="137">
        <f>IF(N810="zákl. přenesená",J810,0)</f>
        <v>0</v>
      </c>
      <c r="BH810" s="137">
        <f>IF(N810="sníž. přenesená",J810,0)</f>
        <v>0</v>
      </c>
      <c r="BI810" s="137">
        <f>IF(N810="nulová",J810,0)</f>
        <v>0</v>
      </c>
      <c r="BJ810" s="14" t="s">
        <v>76</v>
      </c>
      <c r="BK810" s="137">
        <f>ROUND(I810*H810,2)</f>
        <v>0</v>
      </c>
      <c r="BL810" s="14" t="s">
        <v>123</v>
      </c>
      <c r="BM810" s="136" t="s">
        <v>1502</v>
      </c>
    </row>
    <row r="811" spans="2:65" s="1" customFormat="1" ht="19.5" x14ac:dyDescent="0.2">
      <c r="B811" s="29"/>
      <c r="D811" s="138" t="s">
        <v>124</v>
      </c>
      <c r="F811" s="139" t="s">
        <v>1495</v>
      </c>
      <c r="I811" s="140"/>
      <c r="L811" s="29"/>
      <c r="M811" s="141"/>
      <c r="T811" s="50"/>
      <c r="AT811" s="14" t="s">
        <v>124</v>
      </c>
      <c r="AU811" s="14" t="s">
        <v>78</v>
      </c>
    </row>
    <row r="812" spans="2:65" s="1" customFormat="1" ht="33" customHeight="1" x14ac:dyDescent="0.2">
      <c r="B812" s="124"/>
      <c r="C812" s="125" t="s">
        <v>1503</v>
      </c>
      <c r="D812" s="125" t="s">
        <v>118</v>
      </c>
      <c r="E812" s="126" t="s">
        <v>1504</v>
      </c>
      <c r="F812" s="127" t="s">
        <v>1505</v>
      </c>
      <c r="G812" s="128" t="s">
        <v>408</v>
      </c>
      <c r="H812" s="129">
        <v>5</v>
      </c>
      <c r="I812" s="130"/>
      <c r="J812" s="131">
        <f>ROUND(I812*H812,2)</f>
        <v>0</v>
      </c>
      <c r="K812" s="127" t="s">
        <v>122</v>
      </c>
      <c r="L812" s="29"/>
      <c r="M812" s="132" t="s">
        <v>3</v>
      </c>
      <c r="N812" s="133" t="s">
        <v>39</v>
      </c>
      <c r="P812" s="134">
        <f>O812*H812</f>
        <v>0</v>
      </c>
      <c r="Q812" s="134">
        <v>0</v>
      </c>
      <c r="R812" s="134">
        <f>Q812*H812</f>
        <v>0</v>
      </c>
      <c r="S812" s="134">
        <v>0</v>
      </c>
      <c r="T812" s="135">
        <f>S812*H812</f>
        <v>0</v>
      </c>
      <c r="AR812" s="136" t="s">
        <v>123</v>
      </c>
      <c r="AT812" s="136" t="s">
        <v>118</v>
      </c>
      <c r="AU812" s="136" t="s">
        <v>78</v>
      </c>
      <c r="AY812" s="14" t="s">
        <v>115</v>
      </c>
      <c r="BE812" s="137">
        <f>IF(N812="základní",J812,0)</f>
        <v>0</v>
      </c>
      <c r="BF812" s="137">
        <f>IF(N812="snížená",J812,0)</f>
        <v>0</v>
      </c>
      <c r="BG812" s="137">
        <f>IF(N812="zákl. přenesená",J812,0)</f>
        <v>0</v>
      </c>
      <c r="BH812" s="137">
        <f>IF(N812="sníž. přenesená",J812,0)</f>
        <v>0</v>
      </c>
      <c r="BI812" s="137">
        <f>IF(N812="nulová",J812,0)</f>
        <v>0</v>
      </c>
      <c r="BJ812" s="14" t="s">
        <v>76</v>
      </c>
      <c r="BK812" s="137">
        <f>ROUND(I812*H812,2)</f>
        <v>0</v>
      </c>
      <c r="BL812" s="14" t="s">
        <v>123</v>
      </c>
      <c r="BM812" s="136" t="s">
        <v>1506</v>
      </c>
    </row>
    <row r="813" spans="2:65" s="1" customFormat="1" ht="29.25" x14ac:dyDescent="0.2">
      <c r="B813" s="29"/>
      <c r="D813" s="138" t="s">
        <v>124</v>
      </c>
      <c r="F813" s="139" t="s">
        <v>1507</v>
      </c>
      <c r="I813" s="140"/>
      <c r="L813" s="29"/>
      <c r="M813" s="141"/>
      <c r="T813" s="50"/>
      <c r="AT813" s="14" t="s">
        <v>124</v>
      </c>
      <c r="AU813" s="14" t="s">
        <v>78</v>
      </c>
    </row>
    <row r="814" spans="2:65" s="1" customFormat="1" ht="24.2" customHeight="1" x14ac:dyDescent="0.2">
      <c r="B814" s="124"/>
      <c r="C814" s="125" t="s">
        <v>808</v>
      </c>
      <c r="D814" s="125" t="s">
        <v>118</v>
      </c>
      <c r="E814" s="126" t="s">
        <v>1508</v>
      </c>
      <c r="F814" s="127" t="s">
        <v>1509</v>
      </c>
      <c r="G814" s="128" t="s">
        <v>408</v>
      </c>
      <c r="H814" s="129">
        <v>5</v>
      </c>
      <c r="I814" s="130"/>
      <c r="J814" s="131">
        <f>ROUND(I814*H814,2)</f>
        <v>0</v>
      </c>
      <c r="K814" s="127" t="s">
        <v>122</v>
      </c>
      <c r="L814" s="29"/>
      <c r="M814" s="132" t="s">
        <v>3</v>
      </c>
      <c r="N814" s="133" t="s">
        <v>39</v>
      </c>
      <c r="P814" s="134">
        <f>O814*H814</f>
        <v>0</v>
      </c>
      <c r="Q814" s="134">
        <v>0</v>
      </c>
      <c r="R814" s="134">
        <f>Q814*H814</f>
        <v>0</v>
      </c>
      <c r="S814" s="134">
        <v>0</v>
      </c>
      <c r="T814" s="135">
        <f>S814*H814</f>
        <v>0</v>
      </c>
      <c r="AR814" s="136" t="s">
        <v>123</v>
      </c>
      <c r="AT814" s="136" t="s">
        <v>118</v>
      </c>
      <c r="AU814" s="136" t="s">
        <v>78</v>
      </c>
      <c r="AY814" s="14" t="s">
        <v>115</v>
      </c>
      <c r="BE814" s="137">
        <f>IF(N814="základní",J814,0)</f>
        <v>0</v>
      </c>
      <c r="BF814" s="137">
        <f>IF(N814="snížená",J814,0)</f>
        <v>0</v>
      </c>
      <c r="BG814" s="137">
        <f>IF(N814="zákl. přenesená",J814,0)</f>
        <v>0</v>
      </c>
      <c r="BH814" s="137">
        <f>IF(N814="sníž. přenesená",J814,0)</f>
        <v>0</v>
      </c>
      <c r="BI814" s="137">
        <f>IF(N814="nulová",J814,0)</f>
        <v>0</v>
      </c>
      <c r="BJ814" s="14" t="s">
        <v>76</v>
      </c>
      <c r="BK814" s="137">
        <f>ROUND(I814*H814,2)</f>
        <v>0</v>
      </c>
      <c r="BL814" s="14" t="s">
        <v>123</v>
      </c>
      <c r="BM814" s="136" t="s">
        <v>1510</v>
      </c>
    </row>
    <row r="815" spans="2:65" s="1" customFormat="1" ht="29.25" x14ac:dyDescent="0.2">
      <c r="B815" s="29"/>
      <c r="D815" s="138" t="s">
        <v>124</v>
      </c>
      <c r="F815" s="139" t="s">
        <v>1507</v>
      </c>
      <c r="I815" s="140"/>
      <c r="L815" s="29"/>
      <c r="M815" s="141"/>
      <c r="T815" s="50"/>
      <c r="AT815" s="14" t="s">
        <v>124</v>
      </c>
      <c r="AU815" s="14" t="s">
        <v>78</v>
      </c>
    </row>
    <row r="816" spans="2:65" s="1" customFormat="1" ht="24.2" customHeight="1" x14ac:dyDescent="0.2">
      <c r="B816" s="124"/>
      <c r="C816" s="125" t="s">
        <v>1511</v>
      </c>
      <c r="D816" s="125" t="s">
        <v>118</v>
      </c>
      <c r="E816" s="126" t="s">
        <v>1512</v>
      </c>
      <c r="F816" s="127" t="s">
        <v>1513</v>
      </c>
      <c r="G816" s="128" t="s">
        <v>408</v>
      </c>
      <c r="H816" s="129">
        <v>5</v>
      </c>
      <c r="I816" s="130"/>
      <c r="J816" s="131">
        <f>ROUND(I816*H816,2)</f>
        <v>0</v>
      </c>
      <c r="K816" s="127" t="s">
        <v>122</v>
      </c>
      <c r="L816" s="29"/>
      <c r="M816" s="132" t="s">
        <v>3</v>
      </c>
      <c r="N816" s="133" t="s">
        <v>39</v>
      </c>
      <c r="P816" s="134">
        <f>O816*H816</f>
        <v>0</v>
      </c>
      <c r="Q816" s="134">
        <v>0</v>
      </c>
      <c r="R816" s="134">
        <f>Q816*H816</f>
        <v>0</v>
      </c>
      <c r="S816" s="134">
        <v>0</v>
      </c>
      <c r="T816" s="135">
        <f>S816*H816</f>
        <v>0</v>
      </c>
      <c r="AR816" s="136" t="s">
        <v>123</v>
      </c>
      <c r="AT816" s="136" t="s">
        <v>118</v>
      </c>
      <c r="AU816" s="136" t="s">
        <v>78</v>
      </c>
      <c r="AY816" s="14" t="s">
        <v>115</v>
      </c>
      <c r="BE816" s="137">
        <f>IF(N816="základní",J816,0)</f>
        <v>0</v>
      </c>
      <c r="BF816" s="137">
        <f>IF(N816="snížená",J816,0)</f>
        <v>0</v>
      </c>
      <c r="BG816" s="137">
        <f>IF(N816="zákl. přenesená",J816,0)</f>
        <v>0</v>
      </c>
      <c r="BH816" s="137">
        <f>IF(N816="sníž. přenesená",J816,0)</f>
        <v>0</v>
      </c>
      <c r="BI816" s="137">
        <f>IF(N816="nulová",J816,0)</f>
        <v>0</v>
      </c>
      <c r="BJ816" s="14" t="s">
        <v>76</v>
      </c>
      <c r="BK816" s="137">
        <f>ROUND(I816*H816,2)</f>
        <v>0</v>
      </c>
      <c r="BL816" s="14" t="s">
        <v>123</v>
      </c>
      <c r="BM816" s="136" t="s">
        <v>1514</v>
      </c>
    </row>
    <row r="817" spans="2:65" s="1" customFormat="1" ht="29.25" x14ac:dyDescent="0.2">
      <c r="B817" s="29"/>
      <c r="D817" s="138" t="s">
        <v>124</v>
      </c>
      <c r="F817" s="139" t="s">
        <v>1507</v>
      </c>
      <c r="I817" s="140"/>
      <c r="L817" s="29"/>
      <c r="M817" s="141"/>
      <c r="T817" s="50"/>
      <c r="AT817" s="14" t="s">
        <v>124</v>
      </c>
      <c r="AU817" s="14" t="s">
        <v>78</v>
      </c>
    </row>
    <row r="818" spans="2:65" s="1" customFormat="1" ht="78" customHeight="1" x14ac:dyDescent="0.2">
      <c r="B818" s="124"/>
      <c r="C818" s="125" t="s">
        <v>812</v>
      </c>
      <c r="D818" s="125" t="s">
        <v>118</v>
      </c>
      <c r="E818" s="126" t="s">
        <v>1515</v>
      </c>
      <c r="F818" s="127" t="s">
        <v>1516</v>
      </c>
      <c r="G818" s="128" t="s">
        <v>408</v>
      </c>
      <c r="H818" s="129">
        <v>2</v>
      </c>
      <c r="I818" s="130"/>
      <c r="J818" s="131">
        <f>ROUND(I818*H818,2)</f>
        <v>0</v>
      </c>
      <c r="K818" s="127" t="s">
        <v>122</v>
      </c>
      <c r="L818" s="29"/>
      <c r="M818" s="132" t="s">
        <v>3</v>
      </c>
      <c r="N818" s="133" t="s">
        <v>39</v>
      </c>
      <c r="P818" s="134">
        <f>O818*H818</f>
        <v>0</v>
      </c>
      <c r="Q818" s="134">
        <v>0</v>
      </c>
      <c r="R818" s="134">
        <f>Q818*H818</f>
        <v>0</v>
      </c>
      <c r="S818" s="134">
        <v>0</v>
      </c>
      <c r="T818" s="135">
        <f>S818*H818</f>
        <v>0</v>
      </c>
      <c r="AR818" s="136" t="s">
        <v>123</v>
      </c>
      <c r="AT818" s="136" t="s">
        <v>118</v>
      </c>
      <c r="AU818" s="136" t="s">
        <v>78</v>
      </c>
      <c r="AY818" s="14" t="s">
        <v>115</v>
      </c>
      <c r="BE818" s="137">
        <f>IF(N818="základní",J818,0)</f>
        <v>0</v>
      </c>
      <c r="BF818" s="137">
        <f>IF(N818="snížená",J818,0)</f>
        <v>0</v>
      </c>
      <c r="BG818" s="137">
        <f>IF(N818="zákl. přenesená",J818,0)</f>
        <v>0</v>
      </c>
      <c r="BH818" s="137">
        <f>IF(N818="sníž. přenesená",J818,0)</f>
        <v>0</v>
      </c>
      <c r="BI818" s="137">
        <f>IF(N818="nulová",J818,0)</f>
        <v>0</v>
      </c>
      <c r="BJ818" s="14" t="s">
        <v>76</v>
      </c>
      <c r="BK818" s="137">
        <f>ROUND(I818*H818,2)</f>
        <v>0</v>
      </c>
      <c r="BL818" s="14" t="s">
        <v>123</v>
      </c>
      <c r="BM818" s="136" t="s">
        <v>1517</v>
      </c>
    </row>
    <row r="819" spans="2:65" s="1" customFormat="1" ht="48.75" x14ac:dyDescent="0.2">
      <c r="B819" s="29"/>
      <c r="D819" s="138" t="s">
        <v>124</v>
      </c>
      <c r="F819" s="139" t="s">
        <v>1518</v>
      </c>
      <c r="I819" s="140"/>
      <c r="L819" s="29"/>
      <c r="M819" s="141"/>
      <c r="T819" s="50"/>
      <c r="AT819" s="14" t="s">
        <v>124</v>
      </c>
      <c r="AU819" s="14" t="s">
        <v>78</v>
      </c>
    </row>
    <row r="820" spans="2:65" s="1" customFormat="1" ht="78" customHeight="1" x14ac:dyDescent="0.2">
      <c r="B820" s="124"/>
      <c r="C820" s="125" t="s">
        <v>1519</v>
      </c>
      <c r="D820" s="125" t="s">
        <v>118</v>
      </c>
      <c r="E820" s="126" t="s">
        <v>1520</v>
      </c>
      <c r="F820" s="127" t="s">
        <v>1521</v>
      </c>
      <c r="G820" s="128" t="s">
        <v>408</v>
      </c>
      <c r="H820" s="129">
        <v>2</v>
      </c>
      <c r="I820" s="130"/>
      <c r="J820" s="131">
        <f>ROUND(I820*H820,2)</f>
        <v>0</v>
      </c>
      <c r="K820" s="127" t="s">
        <v>122</v>
      </c>
      <c r="L820" s="29"/>
      <c r="M820" s="132" t="s">
        <v>3</v>
      </c>
      <c r="N820" s="133" t="s">
        <v>39</v>
      </c>
      <c r="P820" s="134">
        <f>O820*H820</f>
        <v>0</v>
      </c>
      <c r="Q820" s="134">
        <v>0</v>
      </c>
      <c r="R820" s="134">
        <f>Q820*H820</f>
        <v>0</v>
      </c>
      <c r="S820" s="134">
        <v>0</v>
      </c>
      <c r="T820" s="135">
        <f>S820*H820</f>
        <v>0</v>
      </c>
      <c r="AR820" s="136" t="s">
        <v>123</v>
      </c>
      <c r="AT820" s="136" t="s">
        <v>118</v>
      </c>
      <c r="AU820" s="136" t="s">
        <v>78</v>
      </c>
      <c r="AY820" s="14" t="s">
        <v>115</v>
      </c>
      <c r="BE820" s="137">
        <f>IF(N820="základní",J820,0)</f>
        <v>0</v>
      </c>
      <c r="BF820" s="137">
        <f>IF(N820="snížená",J820,0)</f>
        <v>0</v>
      </c>
      <c r="BG820" s="137">
        <f>IF(N820="zákl. přenesená",J820,0)</f>
        <v>0</v>
      </c>
      <c r="BH820" s="137">
        <f>IF(N820="sníž. přenesená",J820,0)</f>
        <v>0</v>
      </c>
      <c r="BI820" s="137">
        <f>IF(N820="nulová",J820,0)</f>
        <v>0</v>
      </c>
      <c r="BJ820" s="14" t="s">
        <v>76</v>
      </c>
      <c r="BK820" s="137">
        <f>ROUND(I820*H820,2)</f>
        <v>0</v>
      </c>
      <c r="BL820" s="14" t="s">
        <v>123</v>
      </c>
      <c r="BM820" s="136" t="s">
        <v>1522</v>
      </c>
    </row>
    <row r="821" spans="2:65" s="1" customFormat="1" ht="48.75" x14ac:dyDescent="0.2">
      <c r="B821" s="29"/>
      <c r="D821" s="138" t="s">
        <v>124</v>
      </c>
      <c r="F821" s="139" t="s">
        <v>1518</v>
      </c>
      <c r="I821" s="140"/>
      <c r="L821" s="29"/>
      <c r="M821" s="141"/>
      <c r="T821" s="50"/>
      <c r="AT821" s="14" t="s">
        <v>124</v>
      </c>
      <c r="AU821" s="14" t="s">
        <v>78</v>
      </c>
    </row>
    <row r="822" spans="2:65" s="1" customFormat="1" ht="78" customHeight="1" x14ac:dyDescent="0.2">
      <c r="B822" s="124"/>
      <c r="C822" s="125" t="s">
        <v>815</v>
      </c>
      <c r="D822" s="125" t="s">
        <v>118</v>
      </c>
      <c r="E822" s="126" t="s">
        <v>1523</v>
      </c>
      <c r="F822" s="127" t="s">
        <v>1524</v>
      </c>
      <c r="G822" s="128" t="s">
        <v>408</v>
      </c>
      <c r="H822" s="129">
        <v>2</v>
      </c>
      <c r="I822" s="130"/>
      <c r="J822" s="131">
        <f>ROUND(I822*H822,2)</f>
        <v>0</v>
      </c>
      <c r="K822" s="127" t="s">
        <v>122</v>
      </c>
      <c r="L822" s="29"/>
      <c r="M822" s="132" t="s">
        <v>3</v>
      </c>
      <c r="N822" s="133" t="s">
        <v>39</v>
      </c>
      <c r="P822" s="134">
        <f>O822*H822</f>
        <v>0</v>
      </c>
      <c r="Q822" s="134">
        <v>0</v>
      </c>
      <c r="R822" s="134">
        <f>Q822*H822</f>
        <v>0</v>
      </c>
      <c r="S822" s="134">
        <v>0</v>
      </c>
      <c r="T822" s="135">
        <f>S822*H822</f>
        <v>0</v>
      </c>
      <c r="AR822" s="136" t="s">
        <v>123</v>
      </c>
      <c r="AT822" s="136" t="s">
        <v>118</v>
      </c>
      <c r="AU822" s="136" t="s">
        <v>78</v>
      </c>
      <c r="AY822" s="14" t="s">
        <v>115</v>
      </c>
      <c r="BE822" s="137">
        <f>IF(N822="základní",J822,0)</f>
        <v>0</v>
      </c>
      <c r="BF822" s="137">
        <f>IF(N822="snížená",J822,0)</f>
        <v>0</v>
      </c>
      <c r="BG822" s="137">
        <f>IF(N822="zákl. přenesená",J822,0)</f>
        <v>0</v>
      </c>
      <c r="BH822" s="137">
        <f>IF(N822="sníž. přenesená",J822,0)</f>
        <v>0</v>
      </c>
      <c r="BI822" s="137">
        <f>IF(N822="nulová",J822,0)</f>
        <v>0</v>
      </c>
      <c r="BJ822" s="14" t="s">
        <v>76</v>
      </c>
      <c r="BK822" s="137">
        <f>ROUND(I822*H822,2)</f>
        <v>0</v>
      </c>
      <c r="BL822" s="14" t="s">
        <v>123</v>
      </c>
      <c r="BM822" s="136" t="s">
        <v>1525</v>
      </c>
    </row>
    <row r="823" spans="2:65" s="1" customFormat="1" ht="48.75" x14ac:dyDescent="0.2">
      <c r="B823" s="29"/>
      <c r="D823" s="138" t="s">
        <v>124</v>
      </c>
      <c r="F823" s="139" t="s">
        <v>1518</v>
      </c>
      <c r="I823" s="140"/>
      <c r="L823" s="29"/>
      <c r="M823" s="141"/>
      <c r="T823" s="50"/>
      <c r="AT823" s="14" t="s">
        <v>124</v>
      </c>
      <c r="AU823" s="14" t="s">
        <v>78</v>
      </c>
    </row>
    <row r="824" spans="2:65" s="1" customFormat="1" ht="78" customHeight="1" x14ac:dyDescent="0.2">
      <c r="B824" s="124"/>
      <c r="C824" s="125" t="s">
        <v>1526</v>
      </c>
      <c r="D824" s="125" t="s">
        <v>118</v>
      </c>
      <c r="E824" s="126" t="s">
        <v>1527</v>
      </c>
      <c r="F824" s="127" t="s">
        <v>1528</v>
      </c>
      <c r="G824" s="128" t="s">
        <v>408</v>
      </c>
      <c r="H824" s="129">
        <v>2</v>
      </c>
      <c r="I824" s="130"/>
      <c r="J824" s="131">
        <f>ROUND(I824*H824,2)</f>
        <v>0</v>
      </c>
      <c r="K824" s="127" t="s">
        <v>122</v>
      </c>
      <c r="L824" s="29"/>
      <c r="M824" s="132" t="s">
        <v>3</v>
      </c>
      <c r="N824" s="133" t="s">
        <v>39</v>
      </c>
      <c r="P824" s="134">
        <f>O824*H824</f>
        <v>0</v>
      </c>
      <c r="Q824" s="134">
        <v>0</v>
      </c>
      <c r="R824" s="134">
        <f>Q824*H824</f>
        <v>0</v>
      </c>
      <c r="S824" s="134">
        <v>0</v>
      </c>
      <c r="T824" s="135">
        <f>S824*H824</f>
        <v>0</v>
      </c>
      <c r="AR824" s="136" t="s">
        <v>123</v>
      </c>
      <c r="AT824" s="136" t="s">
        <v>118</v>
      </c>
      <c r="AU824" s="136" t="s">
        <v>78</v>
      </c>
      <c r="AY824" s="14" t="s">
        <v>115</v>
      </c>
      <c r="BE824" s="137">
        <f>IF(N824="základní",J824,0)</f>
        <v>0</v>
      </c>
      <c r="BF824" s="137">
        <f>IF(N824="snížená",J824,0)</f>
        <v>0</v>
      </c>
      <c r="BG824" s="137">
        <f>IF(N824="zákl. přenesená",J824,0)</f>
        <v>0</v>
      </c>
      <c r="BH824" s="137">
        <f>IF(N824="sníž. přenesená",J824,0)</f>
        <v>0</v>
      </c>
      <c r="BI824" s="137">
        <f>IF(N824="nulová",J824,0)</f>
        <v>0</v>
      </c>
      <c r="BJ824" s="14" t="s">
        <v>76</v>
      </c>
      <c r="BK824" s="137">
        <f>ROUND(I824*H824,2)</f>
        <v>0</v>
      </c>
      <c r="BL824" s="14" t="s">
        <v>123</v>
      </c>
      <c r="BM824" s="136" t="s">
        <v>1529</v>
      </c>
    </row>
    <row r="825" spans="2:65" s="1" customFormat="1" ht="48.75" x14ac:dyDescent="0.2">
      <c r="B825" s="29"/>
      <c r="D825" s="138" t="s">
        <v>124</v>
      </c>
      <c r="F825" s="139" t="s">
        <v>1518</v>
      </c>
      <c r="I825" s="140"/>
      <c r="L825" s="29"/>
      <c r="M825" s="141"/>
      <c r="T825" s="50"/>
      <c r="AT825" s="14" t="s">
        <v>124</v>
      </c>
      <c r="AU825" s="14" t="s">
        <v>78</v>
      </c>
    </row>
    <row r="826" spans="2:65" s="1" customFormat="1" ht="78" customHeight="1" x14ac:dyDescent="0.2">
      <c r="B826" s="124"/>
      <c r="C826" s="125" t="s">
        <v>819</v>
      </c>
      <c r="D826" s="125" t="s">
        <v>118</v>
      </c>
      <c r="E826" s="126" t="s">
        <v>1530</v>
      </c>
      <c r="F826" s="127" t="s">
        <v>1531</v>
      </c>
      <c r="G826" s="128" t="s">
        <v>408</v>
      </c>
      <c r="H826" s="129">
        <v>2</v>
      </c>
      <c r="I826" s="130"/>
      <c r="J826" s="131">
        <f>ROUND(I826*H826,2)</f>
        <v>0</v>
      </c>
      <c r="K826" s="127" t="s">
        <v>122</v>
      </c>
      <c r="L826" s="29"/>
      <c r="M826" s="132" t="s">
        <v>3</v>
      </c>
      <c r="N826" s="133" t="s">
        <v>39</v>
      </c>
      <c r="P826" s="134">
        <f>O826*H826</f>
        <v>0</v>
      </c>
      <c r="Q826" s="134">
        <v>0</v>
      </c>
      <c r="R826" s="134">
        <f>Q826*H826</f>
        <v>0</v>
      </c>
      <c r="S826" s="134">
        <v>0</v>
      </c>
      <c r="T826" s="135">
        <f>S826*H826</f>
        <v>0</v>
      </c>
      <c r="AR826" s="136" t="s">
        <v>123</v>
      </c>
      <c r="AT826" s="136" t="s">
        <v>118</v>
      </c>
      <c r="AU826" s="136" t="s">
        <v>78</v>
      </c>
      <c r="AY826" s="14" t="s">
        <v>115</v>
      </c>
      <c r="BE826" s="137">
        <f>IF(N826="základní",J826,0)</f>
        <v>0</v>
      </c>
      <c r="BF826" s="137">
        <f>IF(N826="snížená",J826,0)</f>
        <v>0</v>
      </c>
      <c r="BG826" s="137">
        <f>IF(N826="zákl. přenesená",J826,0)</f>
        <v>0</v>
      </c>
      <c r="BH826" s="137">
        <f>IF(N826="sníž. přenesená",J826,0)</f>
        <v>0</v>
      </c>
      <c r="BI826" s="137">
        <f>IF(N826="nulová",J826,0)</f>
        <v>0</v>
      </c>
      <c r="BJ826" s="14" t="s">
        <v>76</v>
      </c>
      <c r="BK826" s="137">
        <f>ROUND(I826*H826,2)</f>
        <v>0</v>
      </c>
      <c r="BL826" s="14" t="s">
        <v>123</v>
      </c>
      <c r="BM826" s="136" t="s">
        <v>1532</v>
      </c>
    </row>
    <row r="827" spans="2:65" s="1" customFormat="1" ht="48.75" x14ac:dyDescent="0.2">
      <c r="B827" s="29"/>
      <c r="D827" s="138" t="s">
        <v>124</v>
      </c>
      <c r="F827" s="139" t="s">
        <v>1518</v>
      </c>
      <c r="I827" s="140"/>
      <c r="L827" s="29"/>
      <c r="M827" s="141"/>
      <c r="T827" s="50"/>
      <c r="AT827" s="14" t="s">
        <v>124</v>
      </c>
      <c r="AU827" s="14" t="s">
        <v>78</v>
      </c>
    </row>
    <row r="828" spans="2:65" s="1" customFormat="1" ht="78" customHeight="1" x14ac:dyDescent="0.2">
      <c r="B828" s="124"/>
      <c r="C828" s="125" t="s">
        <v>1533</v>
      </c>
      <c r="D828" s="125" t="s">
        <v>118</v>
      </c>
      <c r="E828" s="126" t="s">
        <v>1534</v>
      </c>
      <c r="F828" s="127" t="s">
        <v>1535</v>
      </c>
      <c r="G828" s="128" t="s">
        <v>408</v>
      </c>
      <c r="H828" s="129">
        <v>2</v>
      </c>
      <c r="I828" s="130"/>
      <c r="J828" s="131">
        <f>ROUND(I828*H828,2)</f>
        <v>0</v>
      </c>
      <c r="K828" s="127" t="s">
        <v>122</v>
      </c>
      <c r="L828" s="29"/>
      <c r="M828" s="132" t="s">
        <v>3</v>
      </c>
      <c r="N828" s="133" t="s">
        <v>39</v>
      </c>
      <c r="P828" s="134">
        <f>O828*H828</f>
        <v>0</v>
      </c>
      <c r="Q828" s="134">
        <v>0</v>
      </c>
      <c r="R828" s="134">
        <f>Q828*H828</f>
        <v>0</v>
      </c>
      <c r="S828" s="134">
        <v>0</v>
      </c>
      <c r="T828" s="135">
        <f>S828*H828</f>
        <v>0</v>
      </c>
      <c r="AR828" s="136" t="s">
        <v>123</v>
      </c>
      <c r="AT828" s="136" t="s">
        <v>118</v>
      </c>
      <c r="AU828" s="136" t="s">
        <v>78</v>
      </c>
      <c r="AY828" s="14" t="s">
        <v>115</v>
      </c>
      <c r="BE828" s="137">
        <f>IF(N828="základní",J828,0)</f>
        <v>0</v>
      </c>
      <c r="BF828" s="137">
        <f>IF(N828="snížená",J828,0)</f>
        <v>0</v>
      </c>
      <c r="BG828" s="137">
        <f>IF(N828="zákl. přenesená",J828,0)</f>
        <v>0</v>
      </c>
      <c r="BH828" s="137">
        <f>IF(N828="sníž. přenesená",J828,0)</f>
        <v>0</v>
      </c>
      <c r="BI828" s="137">
        <f>IF(N828="nulová",J828,0)</f>
        <v>0</v>
      </c>
      <c r="BJ828" s="14" t="s">
        <v>76</v>
      </c>
      <c r="BK828" s="137">
        <f>ROUND(I828*H828,2)</f>
        <v>0</v>
      </c>
      <c r="BL828" s="14" t="s">
        <v>123</v>
      </c>
      <c r="BM828" s="136" t="s">
        <v>1536</v>
      </c>
    </row>
    <row r="829" spans="2:65" s="1" customFormat="1" ht="48.75" x14ac:dyDescent="0.2">
      <c r="B829" s="29"/>
      <c r="D829" s="138" t="s">
        <v>124</v>
      </c>
      <c r="F829" s="139" t="s">
        <v>1518</v>
      </c>
      <c r="I829" s="140"/>
      <c r="L829" s="29"/>
      <c r="M829" s="141"/>
      <c r="T829" s="50"/>
      <c r="AT829" s="14" t="s">
        <v>124</v>
      </c>
      <c r="AU829" s="14" t="s">
        <v>78</v>
      </c>
    </row>
    <row r="830" spans="2:65" s="1" customFormat="1" ht="78" customHeight="1" x14ac:dyDescent="0.2">
      <c r="B830" s="124"/>
      <c r="C830" s="125" t="s">
        <v>822</v>
      </c>
      <c r="D830" s="125" t="s">
        <v>118</v>
      </c>
      <c r="E830" s="126" t="s">
        <v>1537</v>
      </c>
      <c r="F830" s="127" t="s">
        <v>1538</v>
      </c>
      <c r="G830" s="128" t="s">
        <v>408</v>
      </c>
      <c r="H830" s="129">
        <v>2</v>
      </c>
      <c r="I830" s="130"/>
      <c r="J830" s="131">
        <f>ROUND(I830*H830,2)</f>
        <v>0</v>
      </c>
      <c r="K830" s="127" t="s">
        <v>122</v>
      </c>
      <c r="L830" s="29"/>
      <c r="M830" s="132" t="s">
        <v>3</v>
      </c>
      <c r="N830" s="133" t="s">
        <v>39</v>
      </c>
      <c r="P830" s="134">
        <f>O830*H830</f>
        <v>0</v>
      </c>
      <c r="Q830" s="134">
        <v>0</v>
      </c>
      <c r="R830" s="134">
        <f>Q830*H830</f>
        <v>0</v>
      </c>
      <c r="S830" s="134">
        <v>0</v>
      </c>
      <c r="T830" s="135">
        <f>S830*H830</f>
        <v>0</v>
      </c>
      <c r="AR830" s="136" t="s">
        <v>123</v>
      </c>
      <c r="AT830" s="136" t="s">
        <v>118</v>
      </c>
      <c r="AU830" s="136" t="s">
        <v>78</v>
      </c>
      <c r="AY830" s="14" t="s">
        <v>115</v>
      </c>
      <c r="BE830" s="137">
        <f>IF(N830="základní",J830,0)</f>
        <v>0</v>
      </c>
      <c r="BF830" s="137">
        <f>IF(N830="snížená",J830,0)</f>
        <v>0</v>
      </c>
      <c r="BG830" s="137">
        <f>IF(N830="zákl. přenesená",J830,0)</f>
        <v>0</v>
      </c>
      <c r="BH830" s="137">
        <f>IF(N830="sníž. přenesená",J830,0)</f>
        <v>0</v>
      </c>
      <c r="BI830" s="137">
        <f>IF(N830="nulová",J830,0)</f>
        <v>0</v>
      </c>
      <c r="BJ830" s="14" t="s">
        <v>76</v>
      </c>
      <c r="BK830" s="137">
        <f>ROUND(I830*H830,2)</f>
        <v>0</v>
      </c>
      <c r="BL830" s="14" t="s">
        <v>123</v>
      </c>
      <c r="BM830" s="136" t="s">
        <v>1539</v>
      </c>
    </row>
    <row r="831" spans="2:65" s="1" customFormat="1" ht="48.75" x14ac:dyDescent="0.2">
      <c r="B831" s="29"/>
      <c r="D831" s="138" t="s">
        <v>124</v>
      </c>
      <c r="F831" s="139" t="s">
        <v>1518</v>
      </c>
      <c r="I831" s="140"/>
      <c r="L831" s="29"/>
      <c r="M831" s="141"/>
      <c r="T831" s="50"/>
      <c r="AT831" s="14" t="s">
        <v>124</v>
      </c>
      <c r="AU831" s="14" t="s">
        <v>78</v>
      </c>
    </row>
    <row r="832" spans="2:65" s="1" customFormat="1" ht="78" customHeight="1" x14ac:dyDescent="0.2">
      <c r="B832" s="124"/>
      <c r="C832" s="125" t="s">
        <v>1540</v>
      </c>
      <c r="D832" s="125" t="s">
        <v>118</v>
      </c>
      <c r="E832" s="126" t="s">
        <v>1541</v>
      </c>
      <c r="F832" s="127" t="s">
        <v>1542</v>
      </c>
      <c r="G832" s="128" t="s">
        <v>408</v>
      </c>
      <c r="H832" s="129">
        <v>2</v>
      </c>
      <c r="I832" s="130"/>
      <c r="J832" s="131">
        <f>ROUND(I832*H832,2)</f>
        <v>0</v>
      </c>
      <c r="K832" s="127" t="s">
        <v>122</v>
      </c>
      <c r="L832" s="29"/>
      <c r="M832" s="132" t="s">
        <v>3</v>
      </c>
      <c r="N832" s="133" t="s">
        <v>39</v>
      </c>
      <c r="P832" s="134">
        <f>O832*H832</f>
        <v>0</v>
      </c>
      <c r="Q832" s="134">
        <v>0</v>
      </c>
      <c r="R832" s="134">
        <f>Q832*H832</f>
        <v>0</v>
      </c>
      <c r="S832" s="134">
        <v>0</v>
      </c>
      <c r="T832" s="135">
        <f>S832*H832</f>
        <v>0</v>
      </c>
      <c r="AR832" s="136" t="s">
        <v>123</v>
      </c>
      <c r="AT832" s="136" t="s">
        <v>118</v>
      </c>
      <c r="AU832" s="136" t="s">
        <v>78</v>
      </c>
      <c r="AY832" s="14" t="s">
        <v>115</v>
      </c>
      <c r="BE832" s="137">
        <f>IF(N832="základní",J832,0)</f>
        <v>0</v>
      </c>
      <c r="BF832" s="137">
        <f>IF(N832="snížená",J832,0)</f>
        <v>0</v>
      </c>
      <c r="BG832" s="137">
        <f>IF(N832="zákl. přenesená",J832,0)</f>
        <v>0</v>
      </c>
      <c r="BH832" s="137">
        <f>IF(N832="sníž. přenesená",J832,0)</f>
        <v>0</v>
      </c>
      <c r="BI832" s="137">
        <f>IF(N832="nulová",J832,0)</f>
        <v>0</v>
      </c>
      <c r="BJ832" s="14" t="s">
        <v>76</v>
      </c>
      <c r="BK832" s="137">
        <f>ROUND(I832*H832,2)</f>
        <v>0</v>
      </c>
      <c r="BL832" s="14" t="s">
        <v>123</v>
      </c>
      <c r="BM832" s="136" t="s">
        <v>1543</v>
      </c>
    </row>
    <row r="833" spans="2:65" s="1" customFormat="1" ht="48.75" x14ac:dyDescent="0.2">
      <c r="B833" s="29"/>
      <c r="D833" s="138" t="s">
        <v>124</v>
      </c>
      <c r="F833" s="139" t="s">
        <v>1518</v>
      </c>
      <c r="I833" s="140"/>
      <c r="L833" s="29"/>
      <c r="M833" s="141"/>
      <c r="T833" s="50"/>
      <c r="AT833" s="14" t="s">
        <v>124</v>
      </c>
      <c r="AU833" s="14" t="s">
        <v>78</v>
      </c>
    </row>
    <row r="834" spans="2:65" s="1" customFormat="1" ht="44.25" customHeight="1" x14ac:dyDescent="0.2">
      <c r="B834" s="124"/>
      <c r="C834" s="125" t="s">
        <v>827</v>
      </c>
      <c r="D834" s="125" t="s">
        <v>118</v>
      </c>
      <c r="E834" s="126" t="s">
        <v>1544</v>
      </c>
      <c r="F834" s="127" t="s">
        <v>1545</v>
      </c>
      <c r="G834" s="128" t="s">
        <v>408</v>
      </c>
      <c r="H834" s="129">
        <v>2</v>
      </c>
      <c r="I834" s="130"/>
      <c r="J834" s="131">
        <f>ROUND(I834*H834,2)</f>
        <v>0</v>
      </c>
      <c r="K834" s="127" t="s">
        <v>122</v>
      </c>
      <c r="L834" s="29"/>
      <c r="M834" s="132" t="s">
        <v>3</v>
      </c>
      <c r="N834" s="133" t="s">
        <v>39</v>
      </c>
      <c r="P834" s="134">
        <f>O834*H834</f>
        <v>0</v>
      </c>
      <c r="Q834" s="134">
        <v>0</v>
      </c>
      <c r="R834" s="134">
        <f>Q834*H834</f>
        <v>0</v>
      </c>
      <c r="S834" s="134">
        <v>0</v>
      </c>
      <c r="T834" s="135">
        <f>S834*H834</f>
        <v>0</v>
      </c>
      <c r="AR834" s="136" t="s">
        <v>123</v>
      </c>
      <c r="AT834" s="136" t="s">
        <v>118</v>
      </c>
      <c r="AU834" s="136" t="s">
        <v>78</v>
      </c>
      <c r="AY834" s="14" t="s">
        <v>115</v>
      </c>
      <c r="BE834" s="137">
        <f>IF(N834="základní",J834,0)</f>
        <v>0</v>
      </c>
      <c r="BF834" s="137">
        <f>IF(N834="snížená",J834,0)</f>
        <v>0</v>
      </c>
      <c r="BG834" s="137">
        <f>IF(N834="zákl. přenesená",J834,0)</f>
        <v>0</v>
      </c>
      <c r="BH834" s="137">
        <f>IF(N834="sníž. přenesená",J834,0)</f>
        <v>0</v>
      </c>
      <c r="BI834" s="137">
        <f>IF(N834="nulová",J834,0)</f>
        <v>0</v>
      </c>
      <c r="BJ834" s="14" t="s">
        <v>76</v>
      </c>
      <c r="BK834" s="137">
        <f>ROUND(I834*H834,2)</f>
        <v>0</v>
      </c>
      <c r="BL834" s="14" t="s">
        <v>123</v>
      </c>
      <c r="BM834" s="136" t="s">
        <v>1546</v>
      </c>
    </row>
    <row r="835" spans="2:65" s="1" customFormat="1" ht="39" x14ac:dyDescent="0.2">
      <c r="B835" s="29"/>
      <c r="D835" s="138" t="s">
        <v>124</v>
      </c>
      <c r="F835" s="139" t="s">
        <v>1547</v>
      </c>
      <c r="I835" s="140"/>
      <c r="L835" s="29"/>
      <c r="M835" s="141"/>
      <c r="T835" s="50"/>
      <c r="AT835" s="14" t="s">
        <v>124</v>
      </c>
      <c r="AU835" s="14" t="s">
        <v>78</v>
      </c>
    </row>
    <row r="836" spans="2:65" s="1" customFormat="1" ht="44.25" customHeight="1" x14ac:dyDescent="0.2">
      <c r="B836" s="124"/>
      <c r="C836" s="125" t="s">
        <v>1548</v>
      </c>
      <c r="D836" s="125" t="s">
        <v>118</v>
      </c>
      <c r="E836" s="126" t="s">
        <v>1549</v>
      </c>
      <c r="F836" s="127" t="s">
        <v>1550</v>
      </c>
      <c r="G836" s="128" t="s">
        <v>408</v>
      </c>
      <c r="H836" s="129">
        <v>2</v>
      </c>
      <c r="I836" s="130"/>
      <c r="J836" s="131">
        <f>ROUND(I836*H836,2)</f>
        <v>0</v>
      </c>
      <c r="K836" s="127" t="s">
        <v>122</v>
      </c>
      <c r="L836" s="29"/>
      <c r="M836" s="132" t="s">
        <v>3</v>
      </c>
      <c r="N836" s="133" t="s">
        <v>39</v>
      </c>
      <c r="P836" s="134">
        <f>O836*H836</f>
        <v>0</v>
      </c>
      <c r="Q836" s="134">
        <v>0</v>
      </c>
      <c r="R836" s="134">
        <f>Q836*H836</f>
        <v>0</v>
      </c>
      <c r="S836" s="134">
        <v>0</v>
      </c>
      <c r="T836" s="135">
        <f>S836*H836</f>
        <v>0</v>
      </c>
      <c r="AR836" s="136" t="s">
        <v>123</v>
      </c>
      <c r="AT836" s="136" t="s">
        <v>118</v>
      </c>
      <c r="AU836" s="136" t="s">
        <v>78</v>
      </c>
      <c r="AY836" s="14" t="s">
        <v>115</v>
      </c>
      <c r="BE836" s="137">
        <f>IF(N836="základní",J836,0)</f>
        <v>0</v>
      </c>
      <c r="BF836" s="137">
        <f>IF(N836="snížená",J836,0)</f>
        <v>0</v>
      </c>
      <c r="BG836" s="137">
        <f>IF(N836="zákl. přenesená",J836,0)</f>
        <v>0</v>
      </c>
      <c r="BH836" s="137">
        <f>IF(N836="sníž. přenesená",J836,0)</f>
        <v>0</v>
      </c>
      <c r="BI836" s="137">
        <f>IF(N836="nulová",J836,0)</f>
        <v>0</v>
      </c>
      <c r="BJ836" s="14" t="s">
        <v>76</v>
      </c>
      <c r="BK836" s="137">
        <f>ROUND(I836*H836,2)</f>
        <v>0</v>
      </c>
      <c r="BL836" s="14" t="s">
        <v>123</v>
      </c>
      <c r="BM836" s="136" t="s">
        <v>1551</v>
      </c>
    </row>
    <row r="837" spans="2:65" s="1" customFormat="1" ht="39" x14ac:dyDescent="0.2">
      <c r="B837" s="29"/>
      <c r="D837" s="138" t="s">
        <v>124</v>
      </c>
      <c r="F837" s="139" t="s">
        <v>1547</v>
      </c>
      <c r="I837" s="140"/>
      <c r="L837" s="29"/>
      <c r="M837" s="141"/>
      <c r="T837" s="50"/>
      <c r="AT837" s="14" t="s">
        <v>124</v>
      </c>
      <c r="AU837" s="14" t="s">
        <v>78</v>
      </c>
    </row>
    <row r="838" spans="2:65" s="1" customFormat="1" ht="44.25" customHeight="1" x14ac:dyDescent="0.2">
      <c r="B838" s="124"/>
      <c r="C838" s="125" t="s">
        <v>830</v>
      </c>
      <c r="D838" s="125" t="s">
        <v>118</v>
      </c>
      <c r="E838" s="126" t="s">
        <v>1552</v>
      </c>
      <c r="F838" s="127" t="s">
        <v>1553</v>
      </c>
      <c r="G838" s="128" t="s">
        <v>408</v>
      </c>
      <c r="H838" s="129">
        <v>2</v>
      </c>
      <c r="I838" s="130"/>
      <c r="J838" s="131">
        <f>ROUND(I838*H838,2)</f>
        <v>0</v>
      </c>
      <c r="K838" s="127" t="s">
        <v>122</v>
      </c>
      <c r="L838" s="29"/>
      <c r="M838" s="132" t="s">
        <v>3</v>
      </c>
      <c r="N838" s="133" t="s">
        <v>39</v>
      </c>
      <c r="P838" s="134">
        <f>O838*H838</f>
        <v>0</v>
      </c>
      <c r="Q838" s="134">
        <v>0</v>
      </c>
      <c r="R838" s="134">
        <f>Q838*H838</f>
        <v>0</v>
      </c>
      <c r="S838" s="134">
        <v>0</v>
      </c>
      <c r="T838" s="135">
        <f>S838*H838</f>
        <v>0</v>
      </c>
      <c r="AR838" s="136" t="s">
        <v>123</v>
      </c>
      <c r="AT838" s="136" t="s">
        <v>118</v>
      </c>
      <c r="AU838" s="136" t="s">
        <v>78</v>
      </c>
      <c r="AY838" s="14" t="s">
        <v>115</v>
      </c>
      <c r="BE838" s="137">
        <f>IF(N838="základní",J838,0)</f>
        <v>0</v>
      </c>
      <c r="BF838" s="137">
        <f>IF(N838="snížená",J838,0)</f>
        <v>0</v>
      </c>
      <c r="BG838" s="137">
        <f>IF(N838="zákl. přenesená",J838,0)</f>
        <v>0</v>
      </c>
      <c r="BH838" s="137">
        <f>IF(N838="sníž. přenesená",J838,0)</f>
        <v>0</v>
      </c>
      <c r="BI838" s="137">
        <f>IF(N838="nulová",J838,0)</f>
        <v>0</v>
      </c>
      <c r="BJ838" s="14" t="s">
        <v>76</v>
      </c>
      <c r="BK838" s="137">
        <f>ROUND(I838*H838,2)</f>
        <v>0</v>
      </c>
      <c r="BL838" s="14" t="s">
        <v>123</v>
      </c>
      <c r="BM838" s="136" t="s">
        <v>1554</v>
      </c>
    </row>
    <row r="839" spans="2:65" s="1" customFormat="1" ht="39" x14ac:dyDescent="0.2">
      <c r="B839" s="29"/>
      <c r="D839" s="138" t="s">
        <v>124</v>
      </c>
      <c r="F839" s="139" t="s">
        <v>1547</v>
      </c>
      <c r="I839" s="140"/>
      <c r="L839" s="29"/>
      <c r="M839" s="141"/>
      <c r="T839" s="50"/>
      <c r="AT839" s="14" t="s">
        <v>124</v>
      </c>
      <c r="AU839" s="14" t="s">
        <v>78</v>
      </c>
    </row>
    <row r="840" spans="2:65" s="1" customFormat="1" ht="44.25" customHeight="1" x14ac:dyDescent="0.2">
      <c r="B840" s="124"/>
      <c r="C840" s="125" t="s">
        <v>1555</v>
      </c>
      <c r="D840" s="125" t="s">
        <v>118</v>
      </c>
      <c r="E840" s="126" t="s">
        <v>1556</v>
      </c>
      <c r="F840" s="127" t="s">
        <v>1557</v>
      </c>
      <c r="G840" s="128" t="s">
        <v>408</v>
      </c>
      <c r="H840" s="129">
        <v>2</v>
      </c>
      <c r="I840" s="130"/>
      <c r="J840" s="131">
        <f>ROUND(I840*H840,2)</f>
        <v>0</v>
      </c>
      <c r="K840" s="127" t="s">
        <v>122</v>
      </c>
      <c r="L840" s="29"/>
      <c r="M840" s="132" t="s">
        <v>3</v>
      </c>
      <c r="N840" s="133" t="s">
        <v>39</v>
      </c>
      <c r="P840" s="134">
        <f>O840*H840</f>
        <v>0</v>
      </c>
      <c r="Q840" s="134">
        <v>0</v>
      </c>
      <c r="R840" s="134">
        <f>Q840*H840</f>
        <v>0</v>
      </c>
      <c r="S840" s="134">
        <v>0</v>
      </c>
      <c r="T840" s="135">
        <f>S840*H840</f>
        <v>0</v>
      </c>
      <c r="AR840" s="136" t="s">
        <v>123</v>
      </c>
      <c r="AT840" s="136" t="s">
        <v>118</v>
      </c>
      <c r="AU840" s="136" t="s">
        <v>78</v>
      </c>
      <c r="AY840" s="14" t="s">
        <v>115</v>
      </c>
      <c r="BE840" s="137">
        <f>IF(N840="základní",J840,0)</f>
        <v>0</v>
      </c>
      <c r="BF840" s="137">
        <f>IF(N840="snížená",J840,0)</f>
        <v>0</v>
      </c>
      <c r="BG840" s="137">
        <f>IF(N840="zákl. přenesená",J840,0)</f>
        <v>0</v>
      </c>
      <c r="BH840" s="137">
        <f>IF(N840="sníž. přenesená",J840,0)</f>
        <v>0</v>
      </c>
      <c r="BI840" s="137">
        <f>IF(N840="nulová",J840,0)</f>
        <v>0</v>
      </c>
      <c r="BJ840" s="14" t="s">
        <v>76</v>
      </c>
      <c r="BK840" s="137">
        <f>ROUND(I840*H840,2)</f>
        <v>0</v>
      </c>
      <c r="BL840" s="14" t="s">
        <v>123</v>
      </c>
      <c r="BM840" s="136" t="s">
        <v>1558</v>
      </c>
    </row>
    <row r="841" spans="2:65" s="1" customFormat="1" ht="39" x14ac:dyDescent="0.2">
      <c r="B841" s="29"/>
      <c r="D841" s="138" t="s">
        <v>124</v>
      </c>
      <c r="F841" s="139" t="s">
        <v>1547</v>
      </c>
      <c r="I841" s="140"/>
      <c r="L841" s="29"/>
      <c r="M841" s="141"/>
      <c r="T841" s="50"/>
      <c r="AT841" s="14" t="s">
        <v>124</v>
      </c>
      <c r="AU841" s="14" t="s">
        <v>78</v>
      </c>
    </row>
    <row r="842" spans="2:65" s="1" customFormat="1" ht="44.25" customHeight="1" x14ac:dyDescent="0.2">
      <c r="B842" s="124"/>
      <c r="C842" s="125" t="s">
        <v>834</v>
      </c>
      <c r="D842" s="125" t="s">
        <v>118</v>
      </c>
      <c r="E842" s="126" t="s">
        <v>1559</v>
      </c>
      <c r="F842" s="127" t="s">
        <v>1560</v>
      </c>
      <c r="G842" s="128" t="s">
        <v>408</v>
      </c>
      <c r="H842" s="129">
        <v>2</v>
      </c>
      <c r="I842" s="130"/>
      <c r="J842" s="131">
        <f>ROUND(I842*H842,2)</f>
        <v>0</v>
      </c>
      <c r="K842" s="127" t="s">
        <v>122</v>
      </c>
      <c r="L842" s="29"/>
      <c r="M842" s="132" t="s">
        <v>3</v>
      </c>
      <c r="N842" s="133" t="s">
        <v>39</v>
      </c>
      <c r="P842" s="134">
        <f>O842*H842</f>
        <v>0</v>
      </c>
      <c r="Q842" s="134">
        <v>0</v>
      </c>
      <c r="R842" s="134">
        <f>Q842*H842</f>
        <v>0</v>
      </c>
      <c r="S842" s="134">
        <v>0</v>
      </c>
      <c r="T842" s="135">
        <f>S842*H842</f>
        <v>0</v>
      </c>
      <c r="AR842" s="136" t="s">
        <v>123</v>
      </c>
      <c r="AT842" s="136" t="s">
        <v>118</v>
      </c>
      <c r="AU842" s="136" t="s">
        <v>78</v>
      </c>
      <c r="AY842" s="14" t="s">
        <v>115</v>
      </c>
      <c r="BE842" s="137">
        <f>IF(N842="základní",J842,0)</f>
        <v>0</v>
      </c>
      <c r="BF842" s="137">
        <f>IF(N842="snížená",J842,0)</f>
        <v>0</v>
      </c>
      <c r="BG842" s="137">
        <f>IF(N842="zákl. přenesená",J842,0)</f>
        <v>0</v>
      </c>
      <c r="BH842" s="137">
        <f>IF(N842="sníž. přenesená",J842,0)</f>
        <v>0</v>
      </c>
      <c r="BI842" s="137">
        <f>IF(N842="nulová",J842,0)</f>
        <v>0</v>
      </c>
      <c r="BJ842" s="14" t="s">
        <v>76</v>
      </c>
      <c r="BK842" s="137">
        <f>ROUND(I842*H842,2)</f>
        <v>0</v>
      </c>
      <c r="BL842" s="14" t="s">
        <v>123</v>
      </c>
      <c r="BM842" s="136" t="s">
        <v>1561</v>
      </c>
    </row>
    <row r="843" spans="2:65" s="1" customFormat="1" ht="39" x14ac:dyDescent="0.2">
      <c r="B843" s="29"/>
      <c r="D843" s="138" t="s">
        <v>124</v>
      </c>
      <c r="F843" s="139" t="s">
        <v>1547</v>
      </c>
      <c r="I843" s="140"/>
      <c r="L843" s="29"/>
      <c r="M843" s="141"/>
      <c r="T843" s="50"/>
      <c r="AT843" s="14" t="s">
        <v>124</v>
      </c>
      <c r="AU843" s="14" t="s">
        <v>78</v>
      </c>
    </row>
    <row r="844" spans="2:65" s="1" customFormat="1" ht="49.15" customHeight="1" x14ac:dyDescent="0.2">
      <c r="B844" s="124"/>
      <c r="C844" s="125" t="s">
        <v>1562</v>
      </c>
      <c r="D844" s="125" t="s">
        <v>118</v>
      </c>
      <c r="E844" s="126" t="s">
        <v>1563</v>
      </c>
      <c r="F844" s="127" t="s">
        <v>1564</v>
      </c>
      <c r="G844" s="128" t="s">
        <v>408</v>
      </c>
      <c r="H844" s="129">
        <v>2</v>
      </c>
      <c r="I844" s="130"/>
      <c r="J844" s="131">
        <f>ROUND(I844*H844,2)</f>
        <v>0</v>
      </c>
      <c r="K844" s="127" t="s">
        <v>122</v>
      </c>
      <c r="L844" s="29"/>
      <c r="M844" s="132" t="s">
        <v>3</v>
      </c>
      <c r="N844" s="133" t="s">
        <v>39</v>
      </c>
      <c r="P844" s="134">
        <f>O844*H844</f>
        <v>0</v>
      </c>
      <c r="Q844" s="134">
        <v>0</v>
      </c>
      <c r="R844" s="134">
        <f>Q844*H844</f>
        <v>0</v>
      </c>
      <c r="S844" s="134">
        <v>0</v>
      </c>
      <c r="T844" s="135">
        <f>S844*H844</f>
        <v>0</v>
      </c>
      <c r="AR844" s="136" t="s">
        <v>123</v>
      </c>
      <c r="AT844" s="136" t="s">
        <v>118</v>
      </c>
      <c r="AU844" s="136" t="s">
        <v>78</v>
      </c>
      <c r="AY844" s="14" t="s">
        <v>115</v>
      </c>
      <c r="BE844" s="137">
        <f>IF(N844="základní",J844,0)</f>
        <v>0</v>
      </c>
      <c r="BF844" s="137">
        <f>IF(N844="snížená",J844,0)</f>
        <v>0</v>
      </c>
      <c r="BG844" s="137">
        <f>IF(N844="zákl. přenesená",J844,0)</f>
        <v>0</v>
      </c>
      <c r="BH844" s="137">
        <f>IF(N844="sníž. přenesená",J844,0)</f>
        <v>0</v>
      </c>
      <c r="BI844" s="137">
        <f>IF(N844="nulová",J844,0)</f>
        <v>0</v>
      </c>
      <c r="BJ844" s="14" t="s">
        <v>76</v>
      </c>
      <c r="BK844" s="137">
        <f>ROUND(I844*H844,2)</f>
        <v>0</v>
      </c>
      <c r="BL844" s="14" t="s">
        <v>123</v>
      </c>
      <c r="BM844" s="136" t="s">
        <v>1565</v>
      </c>
    </row>
    <row r="845" spans="2:65" s="1" customFormat="1" ht="39" x14ac:dyDescent="0.2">
      <c r="B845" s="29"/>
      <c r="D845" s="138" t="s">
        <v>124</v>
      </c>
      <c r="F845" s="139" t="s">
        <v>1566</v>
      </c>
      <c r="I845" s="140"/>
      <c r="L845" s="29"/>
      <c r="M845" s="141"/>
      <c r="T845" s="50"/>
      <c r="AT845" s="14" t="s">
        <v>124</v>
      </c>
      <c r="AU845" s="14" t="s">
        <v>78</v>
      </c>
    </row>
    <row r="846" spans="2:65" s="1" customFormat="1" ht="49.15" customHeight="1" x14ac:dyDescent="0.2">
      <c r="B846" s="124"/>
      <c r="C846" s="125" t="s">
        <v>837</v>
      </c>
      <c r="D846" s="125" t="s">
        <v>118</v>
      </c>
      <c r="E846" s="126" t="s">
        <v>1567</v>
      </c>
      <c r="F846" s="127" t="s">
        <v>1568</v>
      </c>
      <c r="G846" s="128" t="s">
        <v>408</v>
      </c>
      <c r="H846" s="129">
        <v>2</v>
      </c>
      <c r="I846" s="130"/>
      <c r="J846" s="131">
        <f>ROUND(I846*H846,2)</f>
        <v>0</v>
      </c>
      <c r="K846" s="127" t="s">
        <v>122</v>
      </c>
      <c r="L846" s="29"/>
      <c r="M846" s="132" t="s">
        <v>3</v>
      </c>
      <c r="N846" s="133" t="s">
        <v>39</v>
      </c>
      <c r="P846" s="134">
        <f>O846*H846</f>
        <v>0</v>
      </c>
      <c r="Q846" s="134">
        <v>0</v>
      </c>
      <c r="R846" s="134">
        <f>Q846*H846</f>
        <v>0</v>
      </c>
      <c r="S846" s="134">
        <v>0</v>
      </c>
      <c r="T846" s="135">
        <f>S846*H846</f>
        <v>0</v>
      </c>
      <c r="AR846" s="136" t="s">
        <v>123</v>
      </c>
      <c r="AT846" s="136" t="s">
        <v>118</v>
      </c>
      <c r="AU846" s="136" t="s">
        <v>78</v>
      </c>
      <c r="AY846" s="14" t="s">
        <v>115</v>
      </c>
      <c r="BE846" s="137">
        <f>IF(N846="základní",J846,0)</f>
        <v>0</v>
      </c>
      <c r="BF846" s="137">
        <f>IF(N846="snížená",J846,0)</f>
        <v>0</v>
      </c>
      <c r="BG846" s="137">
        <f>IF(N846="zákl. přenesená",J846,0)</f>
        <v>0</v>
      </c>
      <c r="BH846" s="137">
        <f>IF(N846="sníž. přenesená",J846,0)</f>
        <v>0</v>
      </c>
      <c r="BI846" s="137">
        <f>IF(N846="nulová",J846,0)</f>
        <v>0</v>
      </c>
      <c r="BJ846" s="14" t="s">
        <v>76</v>
      </c>
      <c r="BK846" s="137">
        <f>ROUND(I846*H846,2)</f>
        <v>0</v>
      </c>
      <c r="BL846" s="14" t="s">
        <v>123</v>
      </c>
      <c r="BM846" s="136" t="s">
        <v>1569</v>
      </c>
    </row>
    <row r="847" spans="2:65" s="1" customFormat="1" ht="39" x14ac:dyDescent="0.2">
      <c r="B847" s="29"/>
      <c r="D847" s="138" t="s">
        <v>124</v>
      </c>
      <c r="F847" s="139" t="s">
        <v>1566</v>
      </c>
      <c r="I847" s="140"/>
      <c r="L847" s="29"/>
      <c r="M847" s="141"/>
      <c r="T847" s="50"/>
      <c r="AT847" s="14" t="s">
        <v>124</v>
      </c>
      <c r="AU847" s="14" t="s">
        <v>78</v>
      </c>
    </row>
    <row r="848" spans="2:65" s="1" customFormat="1" ht="24.2" customHeight="1" x14ac:dyDescent="0.2">
      <c r="B848" s="124"/>
      <c r="C848" s="125" t="s">
        <v>1570</v>
      </c>
      <c r="D848" s="125" t="s">
        <v>118</v>
      </c>
      <c r="E848" s="126" t="s">
        <v>1571</v>
      </c>
      <c r="F848" s="127" t="s">
        <v>1572</v>
      </c>
      <c r="G848" s="128" t="s">
        <v>408</v>
      </c>
      <c r="H848" s="129">
        <v>2</v>
      </c>
      <c r="I848" s="130"/>
      <c r="J848" s="131">
        <f>ROUND(I848*H848,2)</f>
        <v>0</v>
      </c>
      <c r="K848" s="127" t="s">
        <v>122</v>
      </c>
      <c r="L848" s="29"/>
      <c r="M848" s="132" t="s">
        <v>3</v>
      </c>
      <c r="N848" s="133" t="s">
        <v>39</v>
      </c>
      <c r="P848" s="134">
        <f>O848*H848</f>
        <v>0</v>
      </c>
      <c r="Q848" s="134">
        <v>0</v>
      </c>
      <c r="R848" s="134">
        <f>Q848*H848</f>
        <v>0</v>
      </c>
      <c r="S848" s="134">
        <v>0</v>
      </c>
      <c r="T848" s="135">
        <f>S848*H848</f>
        <v>0</v>
      </c>
      <c r="AR848" s="136" t="s">
        <v>123</v>
      </c>
      <c r="AT848" s="136" t="s">
        <v>118</v>
      </c>
      <c r="AU848" s="136" t="s">
        <v>78</v>
      </c>
      <c r="AY848" s="14" t="s">
        <v>115</v>
      </c>
      <c r="BE848" s="137">
        <f>IF(N848="základní",J848,0)</f>
        <v>0</v>
      </c>
      <c r="BF848" s="137">
        <f>IF(N848="snížená",J848,0)</f>
        <v>0</v>
      </c>
      <c r="BG848" s="137">
        <f>IF(N848="zákl. přenesená",J848,0)</f>
        <v>0</v>
      </c>
      <c r="BH848" s="137">
        <f>IF(N848="sníž. přenesená",J848,0)</f>
        <v>0</v>
      </c>
      <c r="BI848" s="137">
        <f>IF(N848="nulová",J848,0)</f>
        <v>0</v>
      </c>
      <c r="BJ848" s="14" t="s">
        <v>76</v>
      </c>
      <c r="BK848" s="137">
        <f>ROUND(I848*H848,2)</f>
        <v>0</v>
      </c>
      <c r="BL848" s="14" t="s">
        <v>123</v>
      </c>
      <c r="BM848" s="136" t="s">
        <v>1573</v>
      </c>
    </row>
    <row r="849" spans="2:65" s="1" customFormat="1" ht="19.5" x14ac:dyDescent="0.2">
      <c r="B849" s="29"/>
      <c r="D849" s="138" t="s">
        <v>124</v>
      </c>
      <c r="F849" s="139" t="s">
        <v>1574</v>
      </c>
      <c r="I849" s="140"/>
      <c r="L849" s="29"/>
      <c r="M849" s="141"/>
      <c r="T849" s="50"/>
      <c r="AT849" s="14" t="s">
        <v>124</v>
      </c>
      <c r="AU849" s="14" t="s">
        <v>78</v>
      </c>
    </row>
    <row r="850" spans="2:65" s="1" customFormat="1" ht="24.2" customHeight="1" x14ac:dyDescent="0.2">
      <c r="B850" s="124"/>
      <c r="C850" s="125" t="s">
        <v>841</v>
      </c>
      <c r="D850" s="125" t="s">
        <v>118</v>
      </c>
      <c r="E850" s="126" t="s">
        <v>1575</v>
      </c>
      <c r="F850" s="127" t="s">
        <v>1576</v>
      </c>
      <c r="G850" s="128" t="s">
        <v>408</v>
      </c>
      <c r="H850" s="129">
        <v>2</v>
      </c>
      <c r="I850" s="130"/>
      <c r="J850" s="131">
        <f>ROUND(I850*H850,2)</f>
        <v>0</v>
      </c>
      <c r="K850" s="127" t="s">
        <v>122</v>
      </c>
      <c r="L850" s="29"/>
      <c r="M850" s="132" t="s">
        <v>3</v>
      </c>
      <c r="N850" s="133" t="s">
        <v>39</v>
      </c>
      <c r="P850" s="134">
        <f>O850*H850</f>
        <v>0</v>
      </c>
      <c r="Q850" s="134">
        <v>0</v>
      </c>
      <c r="R850" s="134">
        <f>Q850*H850</f>
        <v>0</v>
      </c>
      <c r="S850" s="134">
        <v>0</v>
      </c>
      <c r="T850" s="135">
        <f>S850*H850</f>
        <v>0</v>
      </c>
      <c r="AR850" s="136" t="s">
        <v>123</v>
      </c>
      <c r="AT850" s="136" t="s">
        <v>118</v>
      </c>
      <c r="AU850" s="136" t="s">
        <v>78</v>
      </c>
      <c r="AY850" s="14" t="s">
        <v>115</v>
      </c>
      <c r="BE850" s="137">
        <f>IF(N850="základní",J850,0)</f>
        <v>0</v>
      </c>
      <c r="BF850" s="137">
        <f>IF(N850="snížená",J850,0)</f>
        <v>0</v>
      </c>
      <c r="BG850" s="137">
        <f>IF(N850="zákl. přenesená",J850,0)</f>
        <v>0</v>
      </c>
      <c r="BH850" s="137">
        <f>IF(N850="sníž. přenesená",J850,0)</f>
        <v>0</v>
      </c>
      <c r="BI850" s="137">
        <f>IF(N850="nulová",J850,0)</f>
        <v>0</v>
      </c>
      <c r="BJ850" s="14" t="s">
        <v>76</v>
      </c>
      <c r="BK850" s="137">
        <f>ROUND(I850*H850,2)</f>
        <v>0</v>
      </c>
      <c r="BL850" s="14" t="s">
        <v>123</v>
      </c>
      <c r="BM850" s="136" t="s">
        <v>1577</v>
      </c>
    </row>
    <row r="851" spans="2:65" s="1" customFormat="1" ht="19.5" x14ac:dyDescent="0.2">
      <c r="B851" s="29"/>
      <c r="D851" s="138" t="s">
        <v>124</v>
      </c>
      <c r="F851" s="139" t="s">
        <v>1574</v>
      </c>
      <c r="I851" s="140"/>
      <c r="L851" s="29"/>
      <c r="M851" s="141"/>
      <c r="T851" s="50"/>
      <c r="AT851" s="14" t="s">
        <v>124</v>
      </c>
      <c r="AU851" s="14" t="s">
        <v>78</v>
      </c>
    </row>
    <row r="852" spans="2:65" s="1" customFormat="1" ht="24.2" customHeight="1" x14ac:dyDescent="0.2">
      <c r="B852" s="124"/>
      <c r="C852" s="125" t="s">
        <v>1578</v>
      </c>
      <c r="D852" s="125" t="s">
        <v>118</v>
      </c>
      <c r="E852" s="126" t="s">
        <v>1579</v>
      </c>
      <c r="F852" s="127" t="s">
        <v>1580</v>
      </c>
      <c r="G852" s="128" t="s">
        <v>408</v>
      </c>
      <c r="H852" s="129">
        <v>2</v>
      </c>
      <c r="I852" s="130"/>
      <c r="J852" s="131">
        <f>ROUND(I852*H852,2)</f>
        <v>0</v>
      </c>
      <c r="K852" s="127" t="s">
        <v>122</v>
      </c>
      <c r="L852" s="29"/>
      <c r="M852" s="132" t="s">
        <v>3</v>
      </c>
      <c r="N852" s="133" t="s">
        <v>39</v>
      </c>
      <c r="P852" s="134">
        <f>O852*H852</f>
        <v>0</v>
      </c>
      <c r="Q852" s="134">
        <v>0</v>
      </c>
      <c r="R852" s="134">
        <f>Q852*H852</f>
        <v>0</v>
      </c>
      <c r="S852" s="134">
        <v>0</v>
      </c>
      <c r="T852" s="135">
        <f>S852*H852</f>
        <v>0</v>
      </c>
      <c r="AR852" s="136" t="s">
        <v>123</v>
      </c>
      <c r="AT852" s="136" t="s">
        <v>118</v>
      </c>
      <c r="AU852" s="136" t="s">
        <v>78</v>
      </c>
      <c r="AY852" s="14" t="s">
        <v>115</v>
      </c>
      <c r="BE852" s="137">
        <f>IF(N852="základní",J852,0)</f>
        <v>0</v>
      </c>
      <c r="BF852" s="137">
        <f>IF(N852="snížená",J852,0)</f>
        <v>0</v>
      </c>
      <c r="BG852" s="137">
        <f>IF(N852="zákl. přenesená",J852,0)</f>
        <v>0</v>
      </c>
      <c r="BH852" s="137">
        <f>IF(N852="sníž. přenesená",J852,0)</f>
        <v>0</v>
      </c>
      <c r="BI852" s="137">
        <f>IF(N852="nulová",J852,0)</f>
        <v>0</v>
      </c>
      <c r="BJ852" s="14" t="s">
        <v>76</v>
      </c>
      <c r="BK852" s="137">
        <f>ROUND(I852*H852,2)</f>
        <v>0</v>
      </c>
      <c r="BL852" s="14" t="s">
        <v>123</v>
      </c>
      <c r="BM852" s="136" t="s">
        <v>1581</v>
      </c>
    </row>
    <row r="853" spans="2:65" s="1" customFormat="1" ht="19.5" x14ac:dyDescent="0.2">
      <c r="B853" s="29"/>
      <c r="D853" s="138" t="s">
        <v>124</v>
      </c>
      <c r="F853" s="139" t="s">
        <v>1574</v>
      </c>
      <c r="I853" s="140"/>
      <c r="L853" s="29"/>
      <c r="M853" s="141"/>
      <c r="T853" s="50"/>
      <c r="AT853" s="14" t="s">
        <v>124</v>
      </c>
      <c r="AU853" s="14" t="s">
        <v>78</v>
      </c>
    </row>
    <row r="854" spans="2:65" s="1" customFormat="1" ht="24.2" customHeight="1" x14ac:dyDescent="0.2">
      <c r="B854" s="124"/>
      <c r="C854" s="125" t="s">
        <v>844</v>
      </c>
      <c r="D854" s="125" t="s">
        <v>118</v>
      </c>
      <c r="E854" s="126" t="s">
        <v>1582</v>
      </c>
      <c r="F854" s="127" t="s">
        <v>1583</v>
      </c>
      <c r="G854" s="128" t="s">
        <v>408</v>
      </c>
      <c r="H854" s="129">
        <v>2</v>
      </c>
      <c r="I854" s="130"/>
      <c r="J854" s="131">
        <f>ROUND(I854*H854,2)</f>
        <v>0</v>
      </c>
      <c r="K854" s="127" t="s">
        <v>122</v>
      </c>
      <c r="L854" s="29"/>
      <c r="M854" s="132" t="s">
        <v>3</v>
      </c>
      <c r="N854" s="133" t="s">
        <v>39</v>
      </c>
      <c r="P854" s="134">
        <f>O854*H854</f>
        <v>0</v>
      </c>
      <c r="Q854" s="134">
        <v>0</v>
      </c>
      <c r="R854" s="134">
        <f>Q854*H854</f>
        <v>0</v>
      </c>
      <c r="S854" s="134">
        <v>0</v>
      </c>
      <c r="T854" s="135">
        <f>S854*H854</f>
        <v>0</v>
      </c>
      <c r="AR854" s="136" t="s">
        <v>123</v>
      </c>
      <c r="AT854" s="136" t="s">
        <v>118</v>
      </c>
      <c r="AU854" s="136" t="s">
        <v>78</v>
      </c>
      <c r="AY854" s="14" t="s">
        <v>115</v>
      </c>
      <c r="BE854" s="137">
        <f>IF(N854="základní",J854,0)</f>
        <v>0</v>
      </c>
      <c r="BF854" s="137">
        <f>IF(N854="snížená",J854,0)</f>
        <v>0</v>
      </c>
      <c r="BG854" s="137">
        <f>IF(N854="zákl. přenesená",J854,0)</f>
        <v>0</v>
      </c>
      <c r="BH854" s="137">
        <f>IF(N854="sníž. přenesená",J854,0)</f>
        <v>0</v>
      </c>
      <c r="BI854" s="137">
        <f>IF(N854="nulová",J854,0)</f>
        <v>0</v>
      </c>
      <c r="BJ854" s="14" t="s">
        <v>76</v>
      </c>
      <c r="BK854" s="137">
        <f>ROUND(I854*H854,2)</f>
        <v>0</v>
      </c>
      <c r="BL854" s="14" t="s">
        <v>123</v>
      </c>
      <c r="BM854" s="136" t="s">
        <v>1584</v>
      </c>
    </row>
    <row r="855" spans="2:65" s="1" customFormat="1" ht="19.5" x14ac:dyDescent="0.2">
      <c r="B855" s="29"/>
      <c r="D855" s="138" t="s">
        <v>124</v>
      </c>
      <c r="F855" s="139" t="s">
        <v>1574</v>
      </c>
      <c r="I855" s="140"/>
      <c r="L855" s="29"/>
      <c r="M855" s="141"/>
      <c r="T855" s="50"/>
      <c r="AT855" s="14" t="s">
        <v>124</v>
      </c>
      <c r="AU855" s="14" t="s">
        <v>78</v>
      </c>
    </row>
    <row r="856" spans="2:65" s="1" customFormat="1" ht="44.25" customHeight="1" x14ac:dyDescent="0.2">
      <c r="B856" s="124"/>
      <c r="C856" s="125" t="s">
        <v>1585</v>
      </c>
      <c r="D856" s="125" t="s">
        <v>118</v>
      </c>
      <c r="E856" s="126" t="s">
        <v>1586</v>
      </c>
      <c r="F856" s="127" t="s">
        <v>1587</v>
      </c>
      <c r="G856" s="128" t="s">
        <v>408</v>
      </c>
      <c r="H856" s="129">
        <v>2</v>
      </c>
      <c r="I856" s="130"/>
      <c r="J856" s="131">
        <f>ROUND(I856*H856,2)</f>
        <v>0</v>
      </c>
      <c r="K856" s="127" t="s">
        <v>122</v>
      </c>
      <c r="L856" s="29"/>
      <c r="M856" s="132" t="s">
        <v>3</v>
      </c>
      <c r="N856" s="133" t="s">
        <v>39</v>
      </c>
      <c r="P856" s="134">
        <f>O856*H856</f>
        <v>0</v>
      </c>
      <c r="Q856" s="134">
        <v>0</v>
      </c>
      <c r="R856" s="134">
        <f>Q856*H856</f>
        <v>0</v>
      </c>
      <c r="S856" s="134">
        <v>0</v>
      </c>
      <c r="T856" s="135">
        <f>S856*H856</f>
        <v>0</v>
      </c>
      <c r="AR856" s="136" t="s">
        <v>123</v>
      </c>
      <c r="AT856" s="136" t="s">
        <v>118</v>
      </c>
      <c r="AU856" s="136" t="s">
        <v>78</v>
      </c>
      <c r="AY856" s="14" t="s">
        <v>115</v>
      </c>
      <c r="BE856" s="137">
        <f>IF(N856="základní",J856,0)</f>
        <v>0</v>
      </c>
      <c r="BF856" s="137">
        <f>IF(N856="snížená",J856,0)</f>
        <v>0</v>
      </c>
      <c r="BG856" s="137">
        <f>IF(N856="zákl. přenesená",J856,0)</f>
        <v>0</v>
      </c>
      <c r="BH856" s="137">
        <f>IF(N856="sníž. přenesená",J856,0)</f>
        <v>0</v>
      </c>
      <c r="BI856" s="137">
        <f>IF(N856="nulová",J856,0)</f>
        <v>0</v>
      </c>
      <c r="BJ856" s="14" t="s">
        <v>76</v>
      </c>
      <c r="BK856" s="137">
        <f>ROUND(I856*H856,2)</f>
        <v>0</v>
      </c>
      <c r="BL856" s="14" t="s">
        <v>123</v>
      </c>
      <c r="BM856" s="136" t="s">
        <v>1588</v>
      </c>
    </row>
    <row r="857" spans="2:65" s="1" customFormat="1" ht="39" x14ac:dyDescent="0.2">
      <c r="B857" s="29"/>
      <c r="D857" s="138" t="s">
        <v>124</v>
      </c>
      <c r="F857" s="139" t="s">
        <v>1589</v>
      </c>
      <c r="I857" s="140"/>
      <c r="L857" s="29"/>
      <c r="M857" s="141"/>
      <c r="T857" s="50"/>
      <c r="AT857" s="14" t="s">
        <v>124</v>
      </c>
      <c r="AU857" s="14" t="s">
        <v>78</v>
      </c>
    </row>
    <row r="858" spans="2:65" s="1" customFormat="1" ht="44.25" customHeight="1" x14ac:dyDescent="0.2">
      <c r="B858" s="124"/>
      <c r="C858" s="125" t="s">
        <v>848</v>
      </c>
      <c r="D858" s="125" t="s">
        <v>118</v>
      </c>
      <c r="E858" s="126" t="s">
        <v>1590</v>
      </c>
      <c r="F858" s="127" t="s">
        <v>1591</v>
      </c>
      <c r="G858" s="128" t="s">
        <v>408</v>
      </c>
      <c r="H858" s="129">
        <v>2</v>
      </c>
      <c r="I858" s="130"/>
      <c r="J858" s="131">
        <f>ROUND(I858*H858,2)</f>
        <v>0</v>
      </c>
      <c r="K858" s="127" t="s">
        <v>122</v>
      </c>
      <c r="L858" s="29"/>
      <c r="M858" s="132" t="s">
        <v>3</v>
      </c>
      <c r="N858" s="133" t="s">
        <v>39</v>
      </c>
      <c r="P858" s="134">
        <f>O858*H858</f>
        <v>0</v>
      </c>
      <c r="Q858" s="134">
        <v>0</v>
      </c>
      <c r="R858" s="134">
        <f>Q858*H858</f>
        <v>0</v>
      </c>
      <c r="S858" s="134">
        <v>0</v>
      </c>
      <c r="T858" s="135">
        <f>S858*H858</f>
        <v>0</v>
      </c>
      <c r="AR858" s="136" t="s">
        <v>123</v>
      </c>
      <c r="AT858" s="136" t="s">
        <v>118</v>
      </c>
      <c r="AU858" s="136" t="s">
        <v>78</v>
      </c>
      <c r="AY858" s="14" t="s">
        <v>115</v>
      </c>
      <c r="BE858" s="137">
        <f>IF(N858="základní",J858,0)</f>
        <v>0</v>
      </c>
      <c r="BF858" s="137">
        <f>IF(N858="snížená",J858,0)</f>
        <v>0</v>
      </c>
      <c r="BG858" s="137">
        <f>IF(N858="zákl. přenesená",J858,0)</f>
        <v>0</v>
      </c>
      <c r="BH858" s="137">
        <f>IF(N858="sníž. přenesená",J858,0)</f>
        <v>0</v>
      </c>
      <c r="BI858" s="137">
        <f>IF(N858="nulová",J858,0)</f>
        <v>0</v>
      </c>
      <c r="BJ858" s="14" t="s">
        <v>76</v>
      </c>
      <c r="BK858" s="137">
        <f>ROUND(I858*H858,2)</f>
        <v>0</v>
      </c>
      <c r="BL858" s="14" t="s">
        <v>123</v>
      </c>
      <c r="BM858" s="136" t="s">
        <v>1592</v>
      </c>
    </row>
    <row r="859" spans="2:65" s="1" customFormat="1" ht="39" x14ac:dyDescent="0.2">
      <c r="B859" s="29"/>
      <c r="D859" s="138" t="s">
        <v>124</v>
      </c>
      <c r="F859" s="139" t="s">
        <v>1589</v>
      </c>
      <c r="I859" s="140"/>
      <c r="L859" s="29"/>
      <c r="M859" s="141"/>
      <c r="T859" s="50"/>
      <c r="AT859" s="14" t="s">
        <v>124</v>
      </c>
      <c r="AU859" s="14" t="s">
        <v>78</v>
      </c>
    </row>
    <row r="860" spans="2:65" s="1" customFormat="1" ht="44.25" customHeight="1" x14ac:dyDescent="0.2">
      <c r="B860" s="124"/>
      <c r="C860" s="125" t="s">
        <v>1593</v>
      </c>
      <c r="D860" s="125" t="s">
        <v>118</v>
      </c>
      <c r="E860" s="126" t="s">
        <v>1594</v>
      </c>
      <c r="F860" s="127" t="s">
        <v>1595</v>
      </c>
      <c r="G860" s="128" t="s">
        <v>408</v>
      </c>
      <c r="H860" s="129">
        <v>2</v>
      </c>
      <c r="I860" s="130"/>
      <c r="J860" s="131">
        <f>ROUND(I860*H860,2)</f>
        <v>0</v>
      </c>
      <c r="K860" s="127" t="s">
        <v>122</v>
      </c>
      <c r="L860" s="29"/>
      <c r="M860" s="132" t="s">
        <v>3</v>
      </c>
      <c r="N860" s="133" t="s">
        <v>39</v>
      </c>
      <c r="P860" s="134">
        <f>O860*H860</f>
        <v>0</v>
      </c>
      <c r="Q860" s="134">
        <v>0</v>
      </c>
      <c r="R860" s="134">
        <f>Q860*H860</f>
        <v>0</v>
      </c>
      <c r="S860" s="134">
        <v>0</v>
      </c>
      <c r="T860" s="135">
        <f>S860*H860</f>
        <v>0</v>
      </c>
      <c r="AR860" s="136" t="s">
        <v>123</v>
      </c>
      <c r="AT860" s="136" t="s">
        <v>118</v>
      </c>
      <c r="AU860" s="136" t="s">
        <v>78</v>
      </c>
      <c r="AY860" s="14" t="s">
        <v>115</v>
      </c>
      <c r="BE860" s="137">
        <f>IF(N860="základní",J860,0)</f>
        <v>0</v>
      </c>
      <c r="BF860" s="137">
        <f>IF(N860="snížená",J860,0)</f>
        <v>0</v>
      </c>
      <c r="BG860" s="137">
        <f>IF(N860="zákl. přenesená",J860,0)</f>
        <v>0</v>
      </c>
      <c r="BH860" s="137">
        <f>IF(N860="sníž. přenesená",J860,0)</f>
        <v>0</v>
      </c>
      <c r="BI860" s="137">
        <f>IF(N860="nulová",J860,0)</f>
        <v>0</v>
      </c>
      <c r="BJ860" s="14" t="s">
        <v>76</v>
      </c>
      <c r="BK860" s="137">
        <f>ROUND(I860*H860,2)</f>
        <v>0</v>
      </c>
      <c r="BL860" s="14" t="s">
        <v>123</v>
      </c>
      <c r="BM860" s="136" t="s">
        <v>1596</v>
      </c>
    </row>
    <row r="861" spans="2:65" s="1" customFormat="1" ht="39" x14ac:dyDescent="0.2">
      <c r="B861" s="29"/>
      <c r="D861" s="138" t="s">
        <v>124</v>
      </c>
      <c r="F861" s="139" t="s">
        <v>1589</v>
      </c>
      <c r="I861" s="140"/>
      <c r="L861" s="29"/>
      <c r="M861" s="141"/>
      <c r="T861" s="50"/>
      <c r="AT861" s="14" t="s">
        <v>124</v>
      </c>
      <c r="AU861" s="14" t="s">
        <v>78</v>
      </c>
    </row>
    <row r="862" spans="2:65" s="1" customFormat="1" ht="44.25" customHeight="1" x14ac:dyDescent="0.2">
      <c r="B862" s="124"/>
      <c r="C862" s="125" t="s">
        <v>851</v>
      </c>
      <c r="D862" s="125" t="s">
        <v>118</v>
      </c>
      <c r="E862" s="126" t="s">
        <v>1597</v>
      </c>
      <c r="F862" s="127" t="s">
        <v>1598</v>
      </c>
      <c r="G862" s="128" t="s">
        <v>408</v>
      </c>
      <c r="H862" s="129">
        <v>2</v>
      </c>
      <c r="I862" s="130"/>
      <c r="J862" s="131">
        <f>ROUND(I862*H862,2)</f>
        <v>0</v>
      </c>
      <c r="K862" s="127" t="s">
        <v>122</v>
      </c>
      <c r="L862" s="29"/>
      <c r="M862" s="132" t="s">
        <v>3</v>
      </c>
      <c r="N862" s="133" t="s">
        <v>39</v>
      </c>
      <c r="P862" s="134">
        <f>O862*H862</f>
        <v>0</v>
      </c>
      <c r="Q862" s="134">
        <v>0</v>
      </c>
      <c r="R862" s="134">
        <f>Q862*H862</f>
        <v>0</v>
      </c>
      <c r="S862" s="134">
        <v>0</v>
      </c>
      <c r="T862" s="135">
        <f>S862*H862</f>
        <v>0</v>
      </c>
      <c r="AR862" s="136" t="s">
        <v>123</v>
      </c>
      <c r="AT862" s="136" t="s">
        <v>118</v>
      </c>
      <c r="AU862" s="136" t="s">
        <v>78</v>
      </c>
      <c r="AY862" s="14" t="s">
        <v>115</v>
      </c>
      <c r="BE862" s="137">
        <f>IF(N862="základní",J862,0)</f>
        <v>0</v>
      </c>
      <c r="BF862" s="137">
        <f>IF(N862="snížená",J862,0)</f>
        <v>0</v>
      </c>
      <c r="BG862" s="137">
        <f>IF(N862="zákl. přenesená",J862,0)</f>
        <v>0</v>
      </c>
      <c r="BH862" s="137">
        <f>IF(N862="sníž. přenesená",J862,0)</f>
        <v>0</v>
      </c>
      <c r="BI862" s="137">
        <f>IF(N862="nulová",J862,0)</f>
        <v>0</v>
      </c>
      <c r="BJ862" s="14" t="s">
        <v>76</v>
      </c>
      <c r="BK862" s="137">
        <f>ROUND(I862*H862,2)</f>
        <v>0</v>
      </c>
      <c r="BL862" s="14" t="s">
        <v>123</v>
      </c>
      <c r="BM862" s="136" t="s">
        <v>1599</v>
      </c>
    </row>
    <row r="863" spans="2:65" s="1" customFormat="1" ht="39" x14ac:dyDescent="0.2">
      <c r="B863" s="29"/>
      <c r="D863" s="138" t="s">
        <v>124</v>
      </c>
      <c r="F863" s="139" t="s">
        <v>1589</v>
      </c>
      <c r="I863" s="140"/>
      <c r="L863" s="29"/>
      <c r="M863" s="141"/>
      <c r="T863" s="50"/>
      <c r="AT863" s="14" t="s">
        <v>124</v>
      </c>
      <c r="AU863" s="14" t="s">
        <v>78</v>
      </c>
    </row>
    <row r="864" spans="2:65" s="1" customFormat="1" ht="33" customHeight="1" x14ac:dyDescent="0.2">
      <c r="B864" s="124"/>
      <c r="C864" s="125" t="s">
        <v>1600</v>
      </c>
      <c r="D864" s="125" t="s">
        <v>118</v>
      </c>
      <c r="E864" s="126" t="s">
        <v>1601</v>
      </c>
      <c r="F864" s="127" t="s">
        <v>1602</v>
      </c>
      <c r="G864" s="128" t="s">
        <v>128</v>
      </c>
      <c r="H864" s="129">
        <v>100</v>
      </c>
      <c r="I864" s="130"/>
      <c r="J864" s="131">
        <f>ROUND(I864*H864,2)</f>
        <v>0</v>
      </c>
      <c r="K864" s="127" t="s">
        <v>122</v>
      </c>
      <c r="L864" s="29"/>
      <c r="M864" s="132" t="s">
        <v>3</v>
      </c>
      <c r="N864" s="133" t="s">
        <v>39</v>
      </c>
      <c r="P864" s="134">
        <f>O864*H864</f>
        <v>0</v>
      </c>
      <c r="Q864" s="134">
        <v>0</v>
      </c>
      <c r="R864" s="134">
        <f>Q864*H864</f>
        <v>0</v>
      </c>
      <c r="S864" s="134">
        <v>0</v>
      </c>
      <c r="T864" s="135">
        <f>S864*H864</f>
        <v>0</v>
      </c>
      <c r="AR864" s="136" t="s">
        <v>123</v>
      </c>
      <c r="AT864" s="136" t="s">
        <v>118</v>
      </c>
      <c r="AU864" s="136" t="s">
        <v>78</v>
      </c>
      <c r="AY864" s="14" t="s">
        <v>115</v>
      </c>
      <c r="BE864" s="137">
        <f>IF(N864="základní",J864,0)</f>
        <v>0</v>
      </c>
      <c r="BF864" s="137">
        <f>IF(N864="snížená",J864,0)</f>
        <v>0</v>
      </c>
      <c r="BG864" s="137">
        <f>IF(N864="zákl. přenesená",J864,0)</f>
        <v>0</v>
      </c>
      <c r="BH864" s="137">
        <f>IF(N864="sníž. přenesená",J864,0)</f>
        <v>0</v>
      </c>
      <c r="BI864" s="137">
        <f>IF(N864="nulová",J864,0)</f>
        <v>0</v>
      </c>
      <c r="BJ864" s="14" t="s">
        <v>76</v>
      </c>
      <c r="BK864" s="137">
        <f>ROUND(I864*H864,2)</f>
        <v>0</v>
      </c>
      <c r="BL864" s="14" t="s">
        <v>123</v>
      </c>
      <c r="BM864" s="136" t="s">
        <v>1603</v>
      </c>
    </row>
    <row r="865" spans="2:65" s="1" customFormat="1" ht="19.5" x14ac:dyDescent="0.2">
      <c r="B865" s="29"/>
      <c r="D865" s="138" t="s">
        <v>124</v>
      </c>
      <c r="F865" s="139" t="s">
        <v>1604</v>
      </c>
      <c r="I865" s="140"/>
      <c r="L865" s="29"/>
      <c r="M865" s="141"/>
      <c r="T865" s="50"/>
      <c r="AT865" s="14" t="s">
        <v>124</v>
      </c>
      <c r="AU865" s="14" t="s">
        <v>78</v>
      </c>
    </row>
    <row r="866" spans="2:65" s="1" customFormat="1" ht="33" customHeight="1" x14ac:dyDescent="0.2">
      <c r="B866" s="124"/>
      <c r="C866" s="125" t="s">
        <v>855</v>
      </c>
      <c r="D866" s="125" t="s">
        <v>118</v>
      </c>
      <c r="E866" s="126" t="s">
        <v>1605</v>
      </c>
      <c r="F866" s="127" t="s">
        <v>1606</v>
      </c>
      <c r="G866" s="128" t="s">
        <v>128</v>
      </c>
      <c r="H866" s="129">
        <v>100</v>
      </c>
      <c r="I866" s="130"/>
      <c r="J866" s="131">
        <f>ROUND(I866*H866,2)</f>
        <v>0</v>
      </c>
      <c r="K866" s="127" t="s">
        <v>122</v>
      </c>
      <c r="L866" s="29"/>
      <c r="M866" s="132" t="s">
        <v>3</v>
      </c>
      <c r="N866" s="133" t="s">
        <v>39</v>
      </c>
      <c r="P866" s="134">
        <f>O866*H866</f>
        <v>0</v>
      </c>
      <c r="Q866" s="134">
        <v>0</v>
      </c>
      <c r="R866" s="134">
        <f>Q866*H866</f>
        <v>0</v>
      </c>
      <c r="S866" s="134">
        <v>0</v>
      </c>
      <c r="T866" s="135">
        <f>S866*H866</f>
        <v>0</v>
      </c>
      <c r="AR866" s="136" t="s">
        <v>123</v>
      </c>
      <c r="AT866" s="136" t="s">
        <v>118</v>
      </c>
      <c r="AU866" s="136" t="s">
        <v>78</v>
      </c>
      <c r="AY866" s="14" t="s">
        <v>115</v>
      </c>
      <c r="BE866" s="137">
        <f>IF(N866="základní",J866,0)</f>
        <v>0</v>
      </c>
      <c r="BF866" s="137">
        <f>IF(N866="snížená",J866,0)</f>
        <v>0</v>
      </c>
      <c r="BG866" s="137">
        <f>IF(N866="zákl. přenesená",J866,0)</f>
        <v>0</v>
      </c>
      <c r="BH866" s="137">
        <f>IF(N866="sníž. přenesená",J866,0)</f>
        <v>0</v>
      </c>
      <c r="BI866" s="137">
        <f>IF(N866="nulová",J866,0)</f>
        <v>0</v>
      </c>
      <c r="BJ866" s="14" t="s">
        <v>76</v>
      </c>
      <c r="BK866" s="137">
        <f>ROUND(I866*H866,2)</f>
        <v>0</v>
      </c>
      <c r="BL866" s="14" t="s">
        <v>123</v>
      </c>
      <c r="BM866" s="136" t="s">
        <v>1607</v>
      </c>
    </row>
    <row r="867" spans="2:65" s="1" customFormat="1" ht="19.5" x14ac:dyDescent="0.2">
      <c r="B867" s="29"/>
      <c r="D867" s="138" t="s">
        <v>124</v>
      </c>
      <c r="F867" s="139" t="s">
        <v>1604</v>
      </c>
      <c r="I867" s="140"/>
      <c r="L867" s="29"/>
      <c r="M867" s="141"/>
      <c r="T867" s="50"/>
      <c r="AT867" s="14" t="s">
        <v>124</v>
      </c>
      <c r="AU867" s="14" t="s">
        <v>78</v>
      </c>
    </row>
    <row r="868" spans="2:65" s="1" customFormat="1" ht="33" customHeight="1" x14ac:dyDescent="0.2">
      <c r="B868" s="124"/>
      <c r="C868" s="125" t="s">
        <v>1608</v>
      </c>
      <c r="D868" s="125" t="s">
        <v>118</v>
      </c>
      <c r="E868" s="126" t="s">
        <v>1609</v>
      </c>
      <c r="F868" s="127" t="s">
        <v>1610</v>
      </c>
      <c r="G868" s="128" t="s">
        <v>128</v>
      </c>
      <c r="H868" s="129">
        <v>100</v>
      </c>
      <c r="I868" s="130"/>
      <c r="J868" s="131">
        <f>ROUND(I868*H868,2)</f>
        <v>0</v>
      </c>
      <c r="K868" s="127" t="s">
        <v>122</v>
      </c>
      <c r="L868" s="29"/>
      <c r="M868" s="132" t="s">
        <v>3</v>
      </c>
      <c r="N868" s="133" t="s">
        <v>39</v>
      </c>
      <c r="P868" s="134">
        <f>O868*H868</f>
        <v>0</v>
      </c>
      <c r="Q868" s="134">
        <v>0</v>
      </c>
      <c r="R868" s="134">
        <f>Q868*H868</f>
        <v>0</v>
      </c>
      <c r="S868" s="134">
        <v>0</v>
      </c>
      <c r="T868" s="135">
        <f>S868*H868</f>
        <v>0</v>
      </c>
      <c r="AR868" s="136" t="s">
        <v>123</v>
      </c>
      <c r="AT868" s="136" t="s">
        <v>118</v>
      </c>
      <c r="AU868" s="136" t="s">
        <v>78</v>
      </c>
      <c r="AY868" s="14" t="s">
        <v>115</v>
      </c>
      <c r="BE868" s="137">
        <f>IF(N868="základní",J868,0)</f>
        <v>0</v>
      </c>
      <c r="BF868" s="137">
        <f>IF(N868="snížená",J868,0)</f>
        <v>0</v>
      </c>
      <c r="BG868" s="137">
        <f>IF(N868="zákl. přenesená",J868,0)</f>
        <v>0</v>
      </c>
      <c r="BH868" s="137">
        <f>IF(N868="sníž. přenesená",J868,0)</f>
        <v>0</v>
      </c>
      <c r="BI868" s="137">
        <f>IF(N868="nulová",J868,0)</f>
        <v>0</v>
      </c>
      <c r="BJ868" s="14" t="s">
        <v>76</v>
      </c>
      <c r="BK868" s="137">
        <f>ROUND(I868*H868,2)</f>
        <v>0</v>
      </c>
      <c r="BL868" s="14" t="s">
        <v>123</v>
      </c>
      <c r="BM868" s="136" t="s">
        <v>1611</v>
      </c>
    </row>
    <row r="869" spans="2:65" s="1" customFormat="1" ht="29.25" x14ac:dyDescent="0.2">
      <c r="B869" s="29"/>
      <c r="D869" s="138" t="s">
        <v>124</v>
      </c>
      <c r="F869" s="139" t="s">
        <v>1612</v>
      </c>
      <c r="I869" s="140"/>
      <c r="L869" s="29"/>
      <c r="M869" s="141"/>
      <c r="T869" s="50"/>
      <c r="AT869" s="14" t="s">
        <v>124</v>
      </c>
      <c r="AU869" s="14" t="s">
        <v>78</v>
      </c>
    </row>
    <row r="870" spans="2:65" s="1" customFormat="1" ht="33" customHeight="1" x14ac:dyDescent="0.2">
      <c r="B870" s="124"/>
      <c r="C870" s="125" t="s">
        <v>858</v>
      </c>
      <c r="D870" s="125" t="s">
        <v>118</v>
      </c>
      <c r="E870" s="126" t="s">
        <v>1613</v>
      </c>
      <c r="F870" s="127" t="s">
        <v>1614</v>
      </c>
      <c r="G870" s="128" t="s">
        <v>128</v>
      </c>
      <c r="H870" s="129">
        <v>100</v>
      </c>
      <c r="I870" s="130"/>
      <c r="J870" s="131">
        <f>ROUND(I870*H870,2)</f>
        <v>0</v>
      </c>
      <c r="K870" s="127" t="s">
        <v>122</v>
      </c>
      <c r="L870" s="29"/>
      <c r="M870" s="132" t="s">
        <v>3</v>
      </c>
      <c r="N870" s="133" t="s">
        <v>39</v>
      </c>
      <c r="P870" s="134">
        <f>O870*H870</f>
        <v>0</v>
      </c>
      <c r="Q870" s="134">
        <v>0</v>
      </c>
      <c r="R870" s="134">
        <f>Q870*H870</f>
        <v>0</v>
      </c>
      <c r="S870" s="134">
        <v>0</v>
      </c>
      <c r="T870" s="135">
        <f>S870*H870</f>
        <v>0</v>
      </c>
      <c r="AR870" s="136" t="s">
        <v>123</v>
      </c>
      <c r="AT870" s="136" t="s">
        <v>118</v>
      </c>
      <c r="AU870" s="136" t="s">
        <v>78</v>
      </c>
      <c r="AY870" s="14" t="s">
        <v>115</v>
      </c>
      <c r="BE870" s="137">
        <f>IF(N870="základní",J870,0)</f>
        <v>0</v>
      </c>
      <c r="BF870" s="137">
        <f>IF(N870="snížená",J870,0)</f>
        <v>0</v>
      </c>
      <c r="BG870" s="137">
        <f>IF(N870="zákl. přenesená",J870,0)</f>
        <v>0</v>
      </c>
      <c r="BH870" s="137">
        <f>IF(N870="sníž. přenesená",J870,0)</f>
        <v>0</v>
      </c>
      <c r="BI870" s="137">
        <f>IF(N870="nulová",J870,0)</f>
        <v>0</v>
      </c>
      <c r="BJ870" s="14" t="s">
        <v>76</v>
      </c>
      <c r="BK870" s="137">
        <f>ROUND(I870*H870,2)</f>
        <v>0</v>
      </c>
      <c r="BL870" s="14" t="s">
        <v>123</v>
      </c>
      <c r="BM870" s="136" t="s">
        <v>1615</v>
      </c>
    </row>
    <row r="871" spans="2:65" s="1" customFormat="1" ht="29.25" x14ac:dyDescent="0.2">
      <c r="B871" s="29"/>
      <c r="D871" s="138" t="s">
        <v>124</v>
      </c>
      <c r="F871" s="139" t="s">
        <v>1612</v>
      </c>
      <c r="I871" s="140"/>
      <c r="L871" s="29"/>
      <c r="M871" s="141"/>
      <c r="T871" s="50"/>
      <c r="AT871" s="14" t="s">
        <v>124</v>
      </c>
      <c r="AU871" s="14" t="s">
        <v>78</v>
      </c>
    </row>
    <row r="872" spans="2:65" s="1" customFormat="1" ht="66.75" customHeight="1" x14ac:dyDescent="0.2">
      <c r="B872" s="124"/>
      <c r="C872" s="125" t="s">
        <v>1616</v>
      </c>
      <c r="D872" s="125" t="s">
        <v>118</v>
      </c>
      <c r="E872" s="126" t="s">
        <v>1617</v>
      </c>
      <c r="F872" s="127" t="s">
        <v>1618</v>
      </c>
      <c r="G872" s="128" t="s">
        <v>408</v>
      </c>
      <c r="H872" s="129">
        <v>20</v>
      </c>
      <c r="I872" s="130"/>
      <c r="J872" s="131">
        <f>ROUND(I872*H872,2)</f>
        <v>0</v>
      </c>
      <c r="K872" s="127" t="s">
        <v>122</v>
      </c>
      <c r="L872" s="29"/>
      <c r="M872" s="132" t="s">
        <v>3</v>
      </c>
      <c r="N872" s="133" t="s">
        <v>39</v>
      </c>
      <c r="P872" s="134">
        <f>O872*H872</f>
        <v>0</v>
      </c>
      <c r="Q872" s="134">
        <v>0</v>
      </c>
      <c r="R872" s="134">
        <f>Q872*H872</f>
        <v>0</v>
      </c>
      <c r="S872" s="134">
        <v>0</v>
      </c>
      <c r="T872" s="135">
        <f>S872*H872</f>
        <v>0</v>
      </c>
      <c r="AR872" s="136" t="s">
        <v>123</v>
      </c>
      <c r="AT872" s="136" t="s">
        <v>118</v>
      </c>
      <c r="AU872" s="136" t="s">
        <v>78</v>
      </c>
      <c r="AY872" s="14" t="s">
        <v>115</v>
      </c>
      <c r="BE872" s="137">
        <f>IF(N872="základní",J872,0)</f>
        <v>0</v>
      </c>
      <c r="BF872" s="137">
        <f>IF(N872="snížená",J872,0)</f>
        <v>0</v>
      </c>
      <c r="BG872" s="137">
        <f>IF(N872="zákl. přenesená",J872,0)</f>
        <v>0</v>
      </c>
      <c r="BH872" s="137">
        <f>IF(N872="sníž. přenesená",J872,0)</f>
        <v>0</v>
      </c>
      <c r="BI872" s="137">
        <f>IF(N872="nulová",J872,0)</f>
        <v>0</v>
      </c>
      <c r="BJ872" s="14" t="s">
        <v>76</v>
      </c>
      <c r="BK872" s="137">
        <f>ROUND(I872*H872,2)</f>
        <v>0</v>
      </c>
      <c r="BL872" s="14" t="s">
        <v>123</v>
      </c>
      <c r="BM872" s="136" t="s">
        <v>1619</v>
      </c>
    </row>
    <row r="873" spans="2:65" s="1" customFormat="1" ht="48.75" x14ac:dyDescent="0.2">
      <c r="B873" s="29"/>
      <c r="D873" s="138" t="s">
        <v>124</v>
      </c>
      <c r="F873" s="139" t="s">
        <v>1620</v>
      </c>
      <c r="I873" s="140"/>
      <c r="L873" s="29"/>
      <c r="M873" s="141"/>
      <c r="T873" s="50"/>
      <c r="AT873" s="14" t="s">
        <v>124</v>
      </c>
      <c r="AU873" s="14" t="s">
        <v>78</v>
      </c>
    </row>
    <row r="874" spans="2:65" s="1" customFormat="1" ht="66.75" customHeight="1" x14ac:dyDescent="0.2">
      <c r="B874" s="124"/>
      <c r="C874" s="125" t="s">
        <v>862</v>
      </c>
      <c r="D874" s="125" t="s">
        <v>118</v>
      </c>
      <c r="E874" s="126" t="s">
        <v>1621</v>
      </c>
      <c r="F874" s="127" t="s">
        <v>1622</v>
      </c>
      <c r="G874" s="128" t="s">
        <v>408</v>
      </c>
      <c r="H874" s="129">
        <v>20</v>
      </c>
      <c r="I874" s="130"/>
      <c r="J874" s="131">
        <f>ROUND(I874*H874,2)</f>
        <v>0</v>
      </c>
      <c r="K874" s="127" t="s">
        <v>122</v>
      </c>
      <c r="L874" s="29"/>
      <c r="M874" s="132" t="s">
        <v>3</v>
      </c>
      <c r="N874" s="133" t="s">
        <v>39</v>
      </c>
      <c r="P874" s="134">
        <f>O874*H874</f>
        <v>0</v>
      </c>
      <c r="Q874" s="134">
        <v>0</v>
      </c>
      <c r="R874" s="134">
        <f>Q874*H874</f>
        <v>0</v>
      </c>
      <c r="S874" s="134">
        <v>0</v>
      </c>
      <c r="T874" s="135">
        <f>S874*H874</f>
        <v>0</v>
      </c>
      <c r="AR874" s="136" t="s">
        <v>123</v>
      </c>
      <c r="AT874" s="136" t="s">
        <v>118</v>
      </c>
      <c r="AU874" s="136" t="s">
        <v>78</v>
      </c>
      <c r="AY874" s="14" t="s">
        <v>115</v>
      </c>
      <c r="BE874" s="137">
        <f>IF(N874="základní",J874,0)</f>
        <v>0</v>
      </c>
      <c r="BF874" s="137">
        <f>IF(N874="snížená",J874,0)</f>
        <v>0</v>
      </c>
      <c r="BG874" s="137">
        <f>IF(N874="zákl. přenesená",J874,0)</f>
        <v>0</v>
      </c>
      <c r="BH874" s="137">
        <f>IF(N874="sníž. přenesená",J874,0)</f>
        <v>0</v>
      </c>
      <c r="BI874" s="137">
        <f>IF(N874="nulová",J874,0)</f>
        <v>0</v>
      </c>
      <c r="BJ874" s="14" t="s">
        <v>76</v>
      </c>
      <c r="BK874" s="137">
        <f>ROUND(I874*H874,2)</f>
        <v>0</v>
      </c>
      <c r="BL874" s="14" t="s">
        <v>123</v>
      </c>
      <c r="BM874" s="136" t="s">
        <v>1623</v>
      </c>
    </row>
    <row r="875" spans="2:65" s="1" customFormat="1" ht="48.75" x14ac:dyDescent="0.2">
      <c r="B875" s="29"/>
      <c r="D875" s="138" t="s">
        <v>124</v>
      </c>
      <c r="F875" s="139" t="s">
        <v>1620</v>
      </c>
      <c r="I875" s="140"/>
      <c r="L875" s="29"/>
      <c r="M875" s="141"/>
      <c r="T875" s="50"/>
      <c r="AT875" s="14" t="s">
        <v>124</v>
      </c>
      <c r="AU875" s="14" t="s">
        <v>78</v>
      </c>
    </row>
    <row r="876" spans="2:65" s="1" customFormat="1" ht="66.75" customHeight="1" x14ac:dyDescent="0.2">
      <c r="B876" s="124"/>
      <c r="C876" s="125" t="s">
        <v>1624</v>
      </c>
      <c r="D876" s="125" t="s">
        <v>118</v>
      </c>
      <c r="E876" s="126" t="s">
        <v>1625</v>
      </c>
      <c r="F876" s="127" t="s">
        <v>1626</v>
      </c>
      <c r="G876" s="128" t="s">
        <v>1627</v>
      </c>
      <c r="H876" s="129">
        <v>10</v>
      </c>
      <c r="I876" s="130"/>
      <c r="J876" s="131">
        <f>ROUND(I876*H876,2)</f>
        <v>0</v>
      </c>
      <c r="K876" s="127" t="s">
        <v>122</v>
      </c>
      <c r="L876" s="29"/>
      <c r="M876" s="132" t="s">
        <v>3</v>
      </c>
      <c r="N876" s="133" t="s">
        <v>39</v>
      </c>
      <c r="P876" s="134">
        <f>O876*H876</f>
        <v>0</v>
      </c>
      <c r="Q876" s="134">
        <v>0</v>
      </c>
      <c r="R876" s="134">
        <f>Q876*H876</f>
        <v>0</v>
      </c>
      <c r="S876" s="134">
        <v>0</v>
      </c>
      <c r="T876" s="135">
        <f>S876*H876</f>
        <v>0</v>
      </c>
      <c r="AR876" s="136" t="s">
        <v>123</v>
      </c>
      <c r="AT876" s="136" t="s">
        <v>118</v>
      </c>
      <c r="AU876" s="136" t="s">
        <v>78</v>
      </c>
      <c r="AY876" s="14" t="s">
        <v>115</v>
      </c>
      <c r="BE876" s="137">
        <f>IF(N876="základní",J876,0)</f>
        <v>0</v>
      </c>
      <c r="BF876" s="137">
        <f>IF(N876="snížená",J876,0)</f>
        <v>0</v>
      </c>
      <c r="BG876" s="137">
        <f>IF(N876="zákl. přenesená",J876,0)</f>
        <v>0</v>
      </c>
      <c r="BH876" s="137">
        <f>IF(N876="sníž. přenesená",J876,0)</f>
        <v>0</v>
      </c>
      <c r="BI876" s="137">
        <f>IF(N876="nulová",J876,0)</f>
        <v>0</v>
      </c>
      <c r="BJ876" s="14" t="s">
        <v>76</v>
      </c>
      <c r="BK876" s="137">
        <f>ROUND(I876*H876,2)</f>
        <v>0</v>
      </c>
      <c r="BL876" s="14" t="s">
        <v>123</v>
      </c>
      <c r="BM876" s="136" t="s">
        <v>1628</v>
      </c>
    </row>
    <row r="877" spans="2:65" s="1" customFormat="1" ht="48.75" x14ac:dyDescent="0.2">
      <c r="B877" s="29"/>
      <c r="D877" s="138" t="s">
        <v>124</v>
      </c>
      <c r="F877" s="139" t="s">
        <v>1620</v>
      </c>
      <c r="I877" s="140"/>
      <c r="L877" s="29"/>
      <c r="M877" s="141"/>
      <c r="T877" s="50"/>
      <c r="AT877" s="14" t="s">
        <v>124</v>
      </c>
      <c r="AU877" s="14" t="s">
        <v>78</v>
      </c>
    </row>
    <row r="878" spans="2:65" s="1" customFormat="1" ht="66.75" customHeight="1" x14ac:dyDescent="0.2">
      <c r="B878" s="124"/>
      <c r="C878" s="125" t="s">
        <v>865</v>
      </c>
      <c r="D878" s="125" t="s">
        <v>118</v>
      </c>
      <c r="E878" s="126" t="s">
        <v>1629</v>
      </c>
      <c r="F878" s="127" t="s">
        <v>1630</v>
      </c>
      <c r="G878" s="128" t="s">
        <v>1627</v>
      </c>
      <c r="H878" s="129">
        <v>10</v>
      </c>
      <c r="I878" s="130"/>
      <c r="J878" s="131">
        <f>ROUND(I878*H878,2)</f>
        <v>0</v>
      </c>
      <c r="K878" s="127" t="s">
        <v>122</v>
      </c>
      <c r="L878" s="29"/>
      <c r="M878" s="132" t="s">
        <v>3</v>
      </c>
      <c r="N878" s="133" t="s">
        <v>39</v>
      </c>
      <c r="P878" s="134">
        <f>O878*H878</f>
        <v>0</v>
      </c>
      <c r="Q878" s="134">
        <v>0</v>
      </c>
      <c r="R878" s="134">
        <f>Q878*H878</f>
        <v>0</v>
      </c>
      <c r="S878" s="134">
        <v>0</v>
      </c>
      <c r="T878" s="135">
        <f>S878*H878</f>
        <v>0</v>
      </c>
      <c r="AR878" s="136" t="s">
        <v>123</v>
      </c>
      <c r="AT878" s="136" t="s">
        <v>118</v>
      </c>
      <c r="AU878" s="136" t="s">
        <v>78</v>
      </c>
      <c r="AY878" s="14" t="s">
        <v>115</v>
      </c>
      <c r="BE878" s="137">
        <f>IF(N878="základní",J878,0)</f>
        <v>0</v>
      </c>
      <c r="BF878" s="137">
        <f>IF(N878="snížená",J878,0)</f>
        <v>0</v>
      </c>
      <c r="BG878" s="137">
        <f>IF(N878="zákl. přenesená",J878,0)</f>
        <v>0</v>
      </c>
      <c r="BH878" s="137">
        <f>IF(N878="sníž. přenesená",J878,0)</f>
        <v>0</v>
      </c>
      <c r="BI878" s="137">
        <f>IF(N878="nulová",J878,0)</f>
        <v>0</v>
      </c>
      <c r="BJ878" s="14" t="s">
        <v>76</v>
      </c>
      <c r="BK878" s="137">
        <f>ROUND(I878*H878,2)</f>
        <v>0</v>
      </c>
      <c r="BL878" s="14" t="s">
        <v>123</v>
      </c>
      <c r="BM878" s="136" t="s">
        <v>1631</v>
      </c>
    </row>
    <row r="879" spans="2:65" s="1" customFormat="1" ht="48.75" x14ac:dyDescent="0.2">
      <c r="B879" s="29"/>
      <c r="D879" s="138" t="s">
        <v>124</v>
      </c>
      <c r="F879" s="139" t="s">
        <v>1620</v>
      </c>
      <c r="I879" s="140"/>
      <c r="L879" s="29"/>
      <c r="M879" s="141"/>
      <c r="T879" s="50"/>
      <c r="AT879" s="14" t="s">
        <v>124</v>
      </c>
      <c r="AU879" s="14" t="s">
        <v>78</v>
      </c>
    </row>
    <row r="880" spans="2:65" s="1" customFormat="1" ht="66.75" customHeight="1" x14ac:dyDescent="0.2">
      <c r="B880" s="124"/>
      <c r="C880" s="125" t="s">
        <v>1632</v>
      </c>
      <c r="D880" s="125" t="s">
        <v>118</v>
      </c>
      <c r="E880" s="126" t="s">
        <v>1633</v>
      </c>
      <c r="F880" s="127" t="s">
        <v>1634</v>
      </c>
      <c r="G880" s="128" t="s">
        <v>1627</v>
      </c>
      <c r="H880" s="129">
        <v>4</v>
      </c>
      <c r="I880" s="130"/>
      <c r="J880" s="131">
        <f>ROUND(I880*H880,2)</f>
        <v>0</v>
      </c>
      <c r="K880" s="127" t="s">
        <v>122</v>
      </c>
      <c r="L880" s="29"/>
      <c r="M880" s="132" t="s">
        <v>3</v>
      </c>
      <c r="N880" s="133" t="s">
        <v>39</v>
      </c>
      <c r="P880" s="134">
        <f>O880*H880</f>
        <v>0</v>
      </c>
      <c r="Q880" s="134">
        <v>0</v>
      </c>
      <c r="R880" s="134">
        <f>Q880*H880</f>
        <v>0</v>
      </c>
      <c r="S880" s="134">
        <v>0</v>
      </c>
      <c r="T880" s="135">
        <f>S880*H880</f>
        <v>0</v>
      </c>
      <c r="AR880" s="136" t="s">
        <v>123</v>
      </c>
      <c r="AT880" s="136" t="s">
        <v>118</v>
      </c>
      <c r="AU880" s="136" t="s">
        <v>78</v>
      </c>
      <c r="AY880" s="14" t="s">
        <v>115</v>
      </c>
      <c r="BE880" s="137">
        <f>IF(N880="základní",J880,0)</f>
        <v>0</v>
      </c>
      <c r="BF880" s="137">
        <f>IF(N880="snížená",J880,0)</f>
        <v>0</v>
      </c>
      <c r="BG880" s="137">
        <f>IF(N880="zákl. přenesená",J880,0)</f>
        <v>0</v>
      </c>
      <c r="BH880" s="137">
        <f>IF(N880="sníž. přenesená",J880,0)</f>
        <v>0</v>
      </c>
      <c r="BI880" s="137">
        <f>IF(N880="nulová",J880,0)</f>
        <v>0</v>
      </c>
      <c r="BJ880" s="14" t="s">
        <v>76</v>
      </c>
      <c r="BK880" s="137">
        <f>ROUND(I880*H880,2)</f>
        <v>0</v>
      </c>
      <c r="BL880" s="14" t="s">
        <v>123</v>
      </c>
      <c r="BM880" s="136" t="s">
        <v>1635</v>
      </c>
    </row>
    <row r="881" spans="2:65" s="1" customFormat="1" ht="48.75" x14ac:dyDescent="0.2">
      <c r="B881" s="29"/>
      <c r="D881" s="138" t="s">
        <v>124</v>
      </c>
      <c r="F881" s="139" t="s">
        <v>1620</v>
      </c>
      <c r="I881" s="140"/>
      <c r="L881" s="29"/>
      <c r="M881" s="141"/>
      <c r="T881" s="50"/>
      <c r="AT881" s="14" t="s">
        <v>124</v>
      </c>
      <c r="AU881" s="14" t="s">
        <v>78</v>
      </c>
    </row>
    <row r="882" spans="2:65" s="1" customFormat="1" ht="66.75" customHeight="1" x14ac:dyDescent="0.2">
      <c r="B882" s="124"/>
      <c r="C882" s="125" t="s">
        <v>870</v>
      </c>
      <c r="D882" s="125" t="s">
        <v>118</v>
      </c>
      <c r="E882" s="126" t="s">
        <v>1636</v>
      </c>
      <c r="F882" s="127" t="s">
        <v>1637</v>
      </c>
      <c r="G882" s="128" t="s">
        <v>1627</v>
      </c>
      <c r="H882" s="129">
        <v>1</v>
      </c>
      <c r="I882" s="130"/>
      <c r="J882" s="131">
        <f>ROUND(I882*H882,2)</f>
        <v>0</v>
      </c>
      <c r="K882" s="127" t="s">
        <v>122</v>
      </c>
      <c r="L882" s="29"/>
      <c r="M882" s="132" t="s">
        <v>3</v>
      </c>
      <c r="N882" s="133" t="s">
        <v>39</v>
      </c>
      <c r="P882" s="134">
        <f>O882*H882</f>
        <v>0</v>
      </c>
      <c r="Q882" s="134">
        <v>0</v>
      </c>
      <c r="R882" s="134">
        <f>Q882*H882</f>
        <v>0</v>
      </c>
      <c r="S882" s="134">
        <v>0</v>
      </c>
      <c r="T882" s="135">
        <f>S882*H882</f>
        <v>0</v>
      </c>
      <c r="AR882" s="136" t="s">
        <v>123</v>
      </c>
      <c r="AT882" s="136" t="s">
        <v>118</v>
      </c>
      <c r="AU882" s="136" t="s">
        <v>78</v>
      </c>
      <c r="AY882" s="14" t="s">
        <v>115</v>
      </c>
      <c r="BE882" s="137">
        <f>IF(N882="základní",J882,0)</f>
        <v>0</v>
      </c>
      <c r="BF882" s="137">
        <f>IF(N882="snížená",J882,0)</f>
        <v>0</v>
      </c>
      <c r="BG882" s="137">
        <f>IF(N882="zákl. přenesená",J882,0)</f>
        <v>0</v>
      </c>
      <c r="BH882" s="137">
        <f>IF(N882="sníž. přenesená",J882,0)</f>
        <v>0</v>
      </c>
      <c r="BI882" s="137">
        <f>IF(N882="nulová",J882,0)</f>
        <v>0</v>
      </c>
      <c r="BJ882" s="14" t="s">
        <v>76</v>
      </c>
      <c r="BK882" s="137">
        <f>ROUND(I882*H882,2)</f>
        <v>0</v>
      </c>
      <c r="BL882" s="14" t="s">
        <v>123</v>
      </c>
      <c r="BM882" s="136" t="s">
        <v>1638</v>
      </c>
    </row>
    <row r="883" spans="2:65" s="1" customFormat="1" ht="48.75" x14ac:dyDescent="0.2">
      <c r="B883" s="29"/>
      <c r="D883" s="138" t="s">
        <v>124</v>
      </c>
      <c r="F883" s="139" t="s">
        <v>1620</v>
      </c>
      <c r="I883" s="140"/>
      <c r="L883" s="29"/>
      <c r="M883" s="141"/>
      <c r="T883" s="50"/>
      <c r="AT883" s="14" t="s">
        <v>124</v>
      </c>
      <c r="AU883" s="14" t="s">
        <v>78</v>
      </c>
    </row>
    <row r="884" spans="2:65" s="1" customFormat="1" ht="24.2" customHeight="1" x14ac:dyDescent="0.2">
      <c r="B884" s="124"/>
      <c r="C884" s="125" t="s">
        <v>1639</v>
      </c>
      <c r="D884" s="125" t="s">
        <v>118</v>
      </c>
      <c r="E884" s="126" t="s">
        <v>1640</v>
      </c>
      <c r="F884" s="127" t="s">
        <v>1641</v>
      </c>
      <c r="G884" s="128" t="s">
        <v>408</v>
      </c>
      <c r="H884" s="129">
        <v>2</v>
      </c>
      <c r="I884" s="130"/>
      <c r="J884" s="131">
        <f>ROUND(I884*H884,2)</f>
        <v>0</v>
      </c>
      <c r="K884" s="127" t="s">
        <v>122</v>
      </c>
      <c r="L884" s="29"/>
      <c r="M884" s="132" t="s">
        <v>3</v>
      </c>
      <c r="N884" s="133" t="s">
        <v>39</v>
      </c>
      <c r="P884" s="134">
        <f>O884*H884</f>
        <v>0</v>
      </c>
      <c r="Q884" s="134">
        <v>0</v>
      </c>
      <c r="R884" s="134">
        <f>Q884*H884</f>
        <v>0</v>
      </c>
      <c r="S884" s="134">
        <v>0</v>
      </c>
      <c r="T884" s="135">
        <f>S884*H884</f>
        <v>0</v>
      </c>
      <c r="AR884" s="136" t="s">
        <v>123</v>
      </c>
      <c r="AT884" s="136" t="s">
        <v>118</v>
      </c>
      <c r="AU884" s="136" t="s">
        <v>78</v>
      </c>
      <c r="AY884" s="14" t="s">
        <v>115</v>
      </c>
      <c r="BE884" s="137">
        <f>IF(N884="základní",J884,0)</f>
        <v>0</v>
      </c>
      <c r="BF884" s="137">
        <f>IF(N884="snížená",J884,0)</f>
        <v>0</v>
      </c>
      <c r="BG884" s="137">
        <f>IF(N884="zákl. přenesená",J884,0)</f>
        <v>0</v>
      </c>
      <c r="BH884" s="137">
        <f>IF(N884="sníž. přenesená",J884,0)</f>
        <v>0</v>
      </c>
      <c r="BI884" s="137">
        <f>IF(N884="nulová",J884,0)</f>
        <v>0</v>
      </c>
      <c r="BJ884" s="14" t="s">
        <v>76</v>
      </c>
      <c r="BK884" s="137">
        <f>ROUND(I884*H884,2)</f>
        <v>0</v>
      </c>
      <c r="BL884" s="14" t="s">
        <v>123</v>
      </c>
      <c r="BM884" s="136" t="s">
        <v>1642</v>
      </c>
    </row>
    <row r="885" spans="2:65" s="1" customFormat="1" ht="19.5" x14ac:dyDescent="0.2">
      <c r="B885" s="29"/>
      <c r="D885" s="138" t="s">
        <v>124</v>
      </c>
      <c r="F885" s="139" t="s">
        <v>1643</v>
      </c>
      <c r="I885" s="140"/>
      <c r="L885" s="29"/>
      <c r="M885" s="141"/>
      <c r="T885" s="50"/>
      <c r="AT885" s="14" t="s">
        <v>124</v>
      </c>
      <c r="AU885" s="14" t="s">
        <v>78</v>
      </c>
    </row>
    <row r="886" spans="2:65" s="1" customFormat="1" ht="24.2" customHeight="1" x14ac:dyDescent="0.2">
      <c r="B886" s="124"/>
      <c r="C886" s="125" t="s">
        <v>873</v>
      </c>
      <c r="D886" s="125" t="s">
        <v>118</v>
      </c>
      <c r="E886" s="126" t="s">
        <v>1644</v>
      </c>
      <c r="F886" s="127" t="s">
        <v>1645</v>
      </c>
      <c r="G886" s="128" t="s">
        <v>408</v>
      </c>
      <c r="H886" s="129">
        <v>2</v>
      </c>
      <c r="I886" s="130"/>
      <c r="J886" s="131">
        <f>ROUND(I886*H886,2)</f>
        <v>0</v>
      </c>
      <c r="K886" s="127" t="s">
        <v>122</v>
      </c>
      <c r="L886" s="29"/>
      <c r="M886" s="132" t="s">
        <v>3</v>
      </c>
      <c r="N886" s="133" t="s">
        <v>39</v>
      </c>
      <c r="P886" s="134">
        <f>O886*H886</f>
        <v>0</v>
      </c>
      <c r="Q886" s="134">
        <v>0</v>
      </c>
      <c r="R886" s="134">
        <f>Q886*H886</f>
        <v>0</v>
      </c>
      <c r="S886" s="134">
        <v>0</v>
      </c>
      <c r="T886" s="135">
        <f>S886*H886</f>
        <v>0</v>
      </c>
      <c r="AR886" s="136" t="s">
        <v>123</v>
      </c>
      <c r="AT886" s="136" t="s">
        <v>118</v>
      </c>
      <c r="AU886" s="136" t="s">
        <v>78</v>
      </c>
      <c r="AY886" s="14" t="s">
        <v>115</v>
      </c>
      <c r="BE886" s="137">
        <f>IF(N886="základní",J886,0)</f>
        <v>0</v>
      </c>
      <c r="BF886" s="137">
        <f>IF(N886="snížená",J886,0)</f>
        <v>0</v>
      </c>
      <c r="BG886" s="137">
        <f>IF(N886="zákl. přenesená",J886,0)</f>
        <v>0</v>
      </c>
      <c r="BH886" s="137">
        <f>IF(N886="sníž. přenesená",J886,0)</f>
        <v>0</v>
      </c>
      <c r="BI886" s="137">
        <f>IF(N886="nulová",J886,0)</f>
        <v>0</v>
      </c>
      <c r="BJ886" s="14" t="s">
        <v>76</v>
      </c>
      <c r="BK886" s="137">
        <f>ROUND(I886*H886,2)</f>
        <v>0</v>
      </c>
      <c r="BL886" s="14" t="s">
        <v>123</v>
      </c>
      <c r="BM886" s="136" t="s">
        <v>1646</v>
      </c>
    </row>
    <row r="887" spans="2:65" s="1" customFormat="1" ht="19.5" x14ac:dyDescent="0.2">
      <c r="B887" s="29"/>
      <c r="D887" s="138" t="s">
        <v>124</v>
      </c>
      <c r="F887" s="139" t="s">
        <v>1643</v>
      </c>
      <c r="I887" s="140"/>
      <c r="L887" s="29"/>
      <c r="M887" s="141"/>
      <c r="T887" s="50"/>
      <c r="AT887" s="14" t="s">
        <v>124</v>
      </c>
      <c r="AU887" s="14" t="s">
        <v>78</v>
      </c>
    </row>
    <row r="888" spans="2:65" s="1" customFormat="1" ht="24.2" customHeight="1" x14ac:dyDescent="0.2">
      <c r="B888" s="124"/>
      <c r="C888" s="125" t="s">
        <v>1647</v>
      </c>
      <c r="D888" s="125" t="s">
        <v>118</v>
      </c>
      <c r="E888" s="126" t="s">
        <v>1648</v>
      </c>
      <c r="F888" s="127" t="s">
        <v>1649</v>
      </c>
      <c r="G888" s="128" t="s">
        <v>408</v>
      </c>
      <c r="H888" s="129">
        <v>2</v>
      </c>
      <c r="I888" s="130"/>
      <c r="J888" s="131">
        <f>ROUND(I888*H888,2)</f>
        <v>0</v>
      </c>
      <c r="K888" s="127" t="s">
        <v>122</v>
      </c>
      <c r="L888" s="29"/>
      <c r="M888" s="132" t="s">
        <v>3</v>
      </c>
      <c r="N888" s="133" t="s">
        <v>39</v>
      </c>
      <c r="P888" s="134">
        <f>O888*H888</f>
        <v>0</v>
      </c>
      <c r="Q888" s="134">
        <v>0</v>
      </c>
      <c r="R888" s="134">
        <f>Q888*H888</f>
        <v>0</v>
      </c>
      <c r="S888" s="134">
        <v>0</v>
      </c>
      <c r="T888" s="135">
        <f>S888*H888</f>
        <v>0</v>
      </c>
      <c r="AR888" s="136" t="s">
        <v>123</v>
      </c>
      <c r="AT888" s="136" t="s">
        <v>118</v>
      </c>
      <c r="AU888" s="136" t="s">
        <v>78</v>
      </c>
      <c r="AY888" s="14" t="s">
        <v>115</v>
      </c>
      <c r="BE888" s="137">
        <f>IF(N888="základní",J888,0)</f>
        <v>0</v>
      </c>
      <c r="BF888" s="137">
        <f>IF(N888="snížená",J888,0)</f>
        <v>0</v>
      </c>
      <c r="BG888" s="137">
        <f>IF(N888="zákl. přenesená",J888,0)</f>
        <v>0</v>
      </c>
      <c r="BH888" s="137">
        <f>IF(N888="sníž. přenesená",J888,0)</f>
        <v>0</v>
      </c>
      <c r="BI888" s="137">
        <f>IF(N888="nulová",J888,0)</f>
        <v>0</v>
      </c>
      <c r="BJ888" s="14" t="s">
        <v>76</v>
      </c>
      <c r="BK888" s="137">
        <f>ROUND(I888*H888,2)</f>
        <v>0</v>
      </c>
      <c r="BL888" s="14" t="s">
        <v>123</v>
      </c>
      <c r="BM888" s="136" t="s">
        <v>1650</v>
      </c>
    </row>
    <row r="889" spans="2:65" s="1" customFormat="1" ht="19.5" x14ac:dyDescent="0.2">
      <c r="B889" s="29"/>
      <c r="D889" s="138" t="s">
        <v>124</v>
      </c>
      <c r="F889" s="139" t="s">
        <v>1643</v>
      </c>
      <c r="I889" s="140"/>
      <c r="L889" s="29"/>
      <c r="M889" s="141"/>
      <c r="T889" s="50"/>
      <c r="AT889" s="14" t="s">
        <v>124</v>
      </c>
      <c r="AU889" s="14" t="s">
        <v>78</v>
      </c>
    </row>
    <row r="890" spans="2:65" s="1" customFormat="1" ht="24.2" customHeight="1" x14ac:dyDescent="0.2">
      <c r="B890" s="124"/>
      <c r="C890" s="125" t="s">
        <v>877</v>
      </c>
      <c r="D890" s="125" t="s">
        <v>118</v>
      </c>
      <c r="E890" s="126" t="s">
        <v>1651</v>
      </c>
      <c r="F890" s="127" t="s">
        <v>1652</v>
      </c>
      <c r="G890" s="128" t="s">
        <v>408</v>
      </c>
      <c r="H890" s="129">
        <v>2</v>
      </c>
      <c r="I890" s="130"/>
      <c r="J890" s="131">
        <f>ROUND(I890*H890,2)</f>
        <v>0</v>
      </c>
      <c r="K890" s="127" t="s">
        <v>122</v>
      </c>
      <c r="L890" s="29"/>
      <c r="M890" s="132" t="s">
        <v>3</v>
      </c>
      <c r="N890" s="133" t="s">
        <v>39</v>
      </c>
      <c r="P890" s="134">
        <f>O890*H890</f>
        <v>0</v>
      </c>
      <c r="Q890" s="134">
        <v>0</v>
      </c>
      <c r="R890" s="134">
        <f>Q890*H890</f>
        <v>0</v>
      </c>
      <c r="S890" s="134">
        <v>0</v>
      </c>
      <c r="T890" s="135">
        <f>S890*H890</f>
        <v>0</v>
      </c>
      <c r="AR890" s="136" t="s">
        <v>123</v>
      </c>
      <c r="AT890" s="136" t="s">
        <v>118</v>
      </c>
      <c r="AU890" s="136" t="s">
        <v>78</v>
      </c>
      <c r="AY890" s="14" t="s">
        <v>115</v>
      </c>
      <c r="BE890" s="137">
        <f>IF(N890="základní",J890,0)</f>
        <v>0</v>
      </c>
      <c r="BF890" s="137">
        <f>IF(N890="snížená",J890,0)</f>
        <v>0</v>
      </c>
      <c r="BG890" s="137">
        <f>IF(N890="zákl. přenesená",J890,0)</f>
        <v>0</v>
      </c>
      <c r="BH890" s="137">
        <f>IF(N890="sníž. přenesená",J890,0)</f>
        <v>0</v>
      </c>
      <c r="BI890" s="137">
        <f>IF(N890="nulová",J890,0)</f>
        <v>0</v>
      </c>
      <c r="BJ890" s="14" t="s">
        <v>76</v>
      </c>
      <c r="BK890" s="137">
        <f>ROUND(I890*H890,2)</f>
        <v>0</v>
      </c>
      <c r="BL890" s="14" t="s">
        <v>123</v>
      </c>
      <c r="BM890" s="136" t="s">
        <v>1653</v>
      </c>
    </row>
    <row r="891" spans="2:65" s="1" customFormat="1" ht="19.5" x14ac:dyDescent="0.2">
      <c r="B891" s="29"/>
      <c r="D891" s="138" t="s">
        <v>124</v>
      </c>
      <c r="F891" s="139" t="s">
        <v>1643</v>
      </c>
      <c r="I891" s="140"/>
      <c r="L891" s="29"/>
      <c r="M891" s="141"/>
      <c r="T891" s="50"/>
      <c r="AT891" s="14" t="s">
        <v>124</v>
      </c>
      <c r="AU891" s="14" t="s">
        <v>78</v>
      </c>
    </row>
    <row r="892" spans="2:65" s="1" customFormat="1" ht="24.2" customHeight="1" x14ac:dyDescent="0.2">
      <c r="B892" s="124"/>
      <c r="C892" s="125" t="s">
        <v>1654</v>
      </c>
      <c r="D892" s="125" t="s">
        <v>118</v>
      </c>
      <c r="E892" s="126" t="s">
        <v>1655</v>
      </c>
      <c r="F892" s="127" t="s">
        <v>1656</v>
      </c>
      <c r="G892" s="128" t="s">
        <v>408</v>
      </c>
      <c r="H892" s="129">
        <v>10</v>
      </c>
      <c r="I892" s="130"/>
      <c r="J892" s="131">
        <f>ROUND(I892*H892,2)</f>
        <v>0</v>
      </c>
      <c r="K892" s="127" t="s">
        <v>122</v>
      </c>
      <c r="L892" s="29"/>
      <c r="M892" s="132" t="s">
        <v>3</v>
      </c>
      <c r="N892" s="133" t="s">
        <v>39</v>
      </c>
      <c r="P892" s="134">
        <f>O892*H892</f>
        <v>0</v>
      </c>
      <c r="Q892" s="134">
        <v>0</v>
      </c>
      <c r="R892" s="134">
        <f>Q892*H892</f>
        <v>0</v>
      </c>
      <c r="S892" s="134">
        <v>0</v>
      </c>
      <c r="T892" s="135">
        <f>S892*H892</f>
        <v>0</v>
      </c>
      <c r="AR892" s="136" t="s">
        <v>123</v>
      </c>
      <c r="AT892" s="136" t="s">
        <v>118</v>
      </c>
      <c r="AU892" s="136" t="s">
        <v>78</v>
      </c>
      <c r="AY892" s="14" t="s">
        <v>115</v>
      </c>
      <c r="BE892" s="137">
        <f>IF(N892="základní",J892,0)</f>
        <v>0</v>
      </c>
      <c r="BF892" s="137">
        <f>IF(N892="snížená",J892,0)</f>
        <v>0</v>
      </c>
      <c r="BG892" s="137">
        <f>IF(N892="zákl. přenesená",J892,0)</f>
        <v>0</v>
      </c>
      <c r="BH892" s="137">
        <f>IF(N892="sníž. přenesená",J892,0)</f>
        <v>0</v>
      </c>
      <c r="BI892" s="137">
        <f>IF(N892="nulová",J892,0)</f>
        <v>0</v>
      </c>
      <c r="BJ892" s="14" t="s">
        <v>76</v>
      </c>
      <c r="BK892" s="137">
        <f>ROUND(I892*H892,2)</f>
        <v>0</v>
      </c>
      <c r="BL892" s="14" t="s">
        <v>123</v>
      </c>
      <c r="BM892" s="136" t="s">
        <v>1657</v>
      </c>
    </row>
    <row r="893" spans="2:65" s="1" customFormat="1" ht="19.5" x14ac:dyDescent="0.2">
      <c r="B893" s="29"/>
      <c r="D893" s="138" t="s">
        <v>124</v>
      </c>
      <c r="F893" s="139" t="s">
        <v>1658</v>
      </c>
      <c r="I893" s="140"/>
      <c r="L893" s="29"/>
      <c r="M893" s="141"/>
      <c r="T893" s="50"/>
      <c r="AT893" s="14" t="s">
        <v>124</v>
      </c>
      <c r="AU893" s="14" t="s">
        <v>78</v>
      </c>
    </row>
    <row r="894" spans="2:65" s="1" customFormat="1" ht="24.2" customHeight="1" x14ac:dyDescent="0.2">
      <c r="B894" s="124"/>
      <c r="C894" s="125" t="s">
        <v>880</v>
      </c>
      <c r="D894" s="125" t="s">
        <v>118</v>
      </c>
      <c r="E894" s="126" t="s">
        <v>1659</v>
      </c>
      <c r="F894" s="127" t="s">
        <v>1660</v>
      </c>
      <c r="G894" s="128" t="s">
        <v>408</v>
      </c>
      <c r="H894" s="129">
        <v>2</v>
      </c>
      <c r="I894" s="130"/>
      <c r="J894" s="131">
        <f>ROUND(I894*H894,2)</f>
        <v>0</v>
      </c>
      <c r="K894" s="127" t="s">
        <v>122</v>
      </c>
      <c r="L894" s="29"/>
      <c r="M894" s="132" t="s">
        <v>3</v>
      </c>
      <c r="N894" s="133" t="s">
        <v>39</v>
      </c>
      <c r="P894" s="134">
        <f>O894*H894</f>
        <v>0</v>
      </c>
      <c r="Q894" s="134">
        <v>0</v>
      </c>
      <c r="R894" s="134">
        <f>Q894*H894</f>
        <v>0</v>
      </c>
      <c r="S894" s="134">
        <v>0</v>
      </c>
      <c r="T894" s="135">
        <f>S894*H894</f>
        <v>0</v>
      </c>
      <c r="AR894" s="136" t="s">
        <v>123</v>
      </c>
      <c r="AT894" s="136" t="s">
        <v>118</v>
      </c>
      <c r="AU894" s="136" t="s">
        <v>78</v>
      </c>
      <c r="AY894" s="14" t="s">
        <v>115</v>
      </c>
      <c r="BE894" s="137">
        <f>IF(N894="základní",J894,0)</f>
        <v>0</v>
      </c>
      <c r="BF894" s="137">
        <f>IF(N894="snížená",J894,0)</f>
        <v>0</v>
      </c>
      <c r="BG894" s="137">
        <f>IF(N894="zákl. přenesená",J894,0)</f>
        <v>0</v>
      </c>
      <c r="BH894" s="137">
        <f>IF(N894="sníž. přenesená",J894,0)</f>
        <v>0</v>
      </c>
      <c r="BI894" s="137">
        <f>IF(N894="nulová",J894,0)</f>
        <v>0</v>
      </c>
      <c r="BJ894" s="14" t="s">
        <v>76</v>
      </c>
      <c r="BK894" s="137">
        <f>ROUND(I894*H894,2)</f>
        <v>0</v>
      </c>
      <c r="BL894" s="14" t="s">
        <v>123</v>
      </c>
      <c r="BM894" s="136" t="s">
        <v>1661</v>
      </c>
    </row>
    <row r="895" spans="2:65" s="1" customFormat="1" ht="19.5" x14ac:dyDescent="0.2">
      <c r="B895" s="29"/>
      <c r="D895" s="138" t="s">
        <v>124</v>
      </c>
      <c r="F895" s="139" t="s">
        <v>1658</v>
      </c>
      <c r="I895" s="140"/>
      <c r="L895" s="29"/>
      <c r="M895" s="141"/>
      <c r="T895" s="50"/>
      <c r="AT895" s="14" t="s">
        <v>124</v>
      </c>
      <c r="AU895" s="14" t="s">
        <v>78</v>
      </c>
    </row>
    <row r="896" spans="2:65" s="1" customFormat="1" ht="24.2" customHeight="1" x14ac:dyDescent="0.2">
      <c r="B896" s="124"/>
      <c r="C896" s="125" t="s">
        <v>1662</v>
      </c>
      <c r="D896" s="125" t="s">
        <v>118</v>
      </c>
      <c r="E896" s="126" t="s">
        <v>1663</v>
      </c>
      <c r="F896" s="127" t="s">
        <v>1664</v>
      </c>
      <c r="G896" s="128" t="s">
        <v>408</v>
      </c>
      <c r="H896" s="129">
        <v>2</v>
      </c>
      <c r="I896" s="130"/>
      <c r="J896" s="131">
        <f>ROUND(I896*H896,2)</f>
        <v>0</v>
      </c>
      <c r="K896" s="127" t="s">
        <v>122</v>
      </c>
      <c r="L896" s="29"/>
      <c r="M896" s="132" t="s">
        <v>3</v>
      </c>
      <c r="N896" s="133" t="s">
        <v>39</v>
      </c>
      <c r="P896" s="134">
        <f>O896*H896</f>
        <v>0</v>
      </c>
      <c r="Q896" s="134">
        <v>0</v>
      </c>
      <c r="R896" s="134">
        <f>Q896*H896</f>
        <v>0</v>
      </c>
      <c r="S896" s="134">
        <v>0</v>
      </c>
      <c r="T896" s="135">
        <f>S896*H896</f>
        <v>0</v>
      </c>
      <c r="AR896" s="136" t="s">
        <v>123</v>
      </c>
      <c r="AT896" s="136" t="s">
        <v>118</v>
      </c>
      <c r="AU896" s="136" t="s">
        <v>78</v>
      </c>
      <c r="AY896" s="14" t="s">
        <v>115</v>
      </c>
      <c r="BE896" s="137">
        <f>IF(N896="základní",J896,0)</f>
        <v>0</v>
      </c>
      <c r="BF896" s="137">
        <f>IF(N896="snížená",J896,0)</f>
        <v>0</v>
      </c>
      <c r="BG896" s="137">
        <f>IF(N896="zákl. přenesená",J896,0)</f>
        <v>0</v>
      </c>
      <c r="BH896" s="137">
        <f>IF(N896="sníž. přenesená",J896,0)</f>
        <v>0</v>
      </c>
      <c r="BI896" s="137">
        <f>IF(N896="nulová",J896,0)</f>
        <v>0</v>
      </c>
      <c r="BJ896" s="14" t="s">
        <v>76</v>
      </c>
      <c r="BK896" s="137">
        <f>ROUND(I896*H896,2)</f>
        <v>0</v>
      </c>
      <c r="BL896" s="14" t="s">
        <v>123</v>
      </c>
      <c r="BM896" s="136" t="s">
        <v>1665</v>
      </c>
    </row>
    <row r="897" spans="2:65" s="1" customFormat="1" ht="19.5" x14ac:dyDescent="0.2">
      <c r="B897" s="29"/>
      <c r="D897" s="138" t="s">
        <v>124</v>
      </c>
      <c r="F897" s="139" t="s">
        <v>1658</v>
      </c>
      <c r="I897" s="140"/>
      <c r="L897" s="29"/>
      <c r="M897" s="141"/>
      <c r="T897" s="50"/>
      <c r="AT897" s="14" t="s">
        <v>124</v>
      </c>
      <c r="AU897" s="14" t="s">
        <v>78</v>
      </c>
    </row>
    <row r="898" spans="2:65" s="1" customFormat="1" ht="33" customHeight="1" x14ac:dyDescent="0.2">
      <c r="B898" s="124"/>
      <c r="C898" s="125" t="s">
        <v>884</v>
      </c>
      <c r="D898" s="125" t="s">
        <v>118</v>
      </c>
      <c r="E898" s="126" t="s">
        <v>1666</v>
      </c>
      <c r="F898" s="127" t="s">
        <v>1667</v>
      </c>
      <c r="G898" s="128" t="s">
        <v>408</v>
      </c>
      <c r="H898" s="129">
        <v>2</v>
      </c>
      <c r="I898" s="130"/>
      <c r="J898" s="131">
        <f>ROUND(I898*H898,2)</f>
        <v>0</v>
      </c>
      <c r="K898" s="127" t="s">
        <v>122</v>
      </c>
      <c r="L898" s="29"/>
      <c r="M898" s="132" t="s">
        <v>3</v>
      </c>
      <c r="N898" s="133" t="s">
        <v>39</v>
      </c>
      <c r="P898" s="134">
        <f>O898*H898</f>
        <v>0</v>
      </c>
      <c r="Q898" s="134">
        <v>0</v>
      </c>
      <c r="R898" s="134">
        <f>Q898*H898</f>
        <v>0</v>
      </c>
      <c r="S898" s="134">
        <v>0</v>
      </c>
      <c r="T898" s="135">
        <f>S898*H898</f>
        <v>0</v>
      </c>
      <c r="AR898" s="136" t="s">
        <v>123</v>
      </c>
      <c r="AT898" s="136" t="s">
        <v>118</v>
      </c>
      <c r="AU898" s="136" t="s">
        <v>78</v>
      </c>
      <c r="AY898" s="14" t="s">
        <v>115</v>
      </c>
      <c r="BE898" s="137">
        <f>IF(N898="základní",J898,0)</f>
        <v>0</v>
      </c>
      <c r="BF898" s="137">
        <f>IF(N898="snížená",J898,0)</f>
        <v>0</v>
      </c>
      <c r="BG898" s="137">
        <f>IF(N898="zákl. přenesená",J898,0)</f>
        <v>0</v>
      </c>
      <c r="BH898" s="137">
        <f>IF(N898="sníž. přenesená",J898,0)</f>
        <v>0</v>
      </c>
      <c r="BI898" s="137">
        <f>IF(N898="nulová",J898,0)</f>
        <v>0</v>
      </c>
      <c r="BJ898" s="14" t="s">
        <v>76</v>
      </c>
      <c r="BK898" s="137">
        <f>ROUND(I898*H898,2)</f>
        <v>0</v>
      </c>
      <c r="BL898" s="14" t="s">
        <v>123</v>
      </c>
      <c r="BM898" s="136" t="s">
        <v>1668</v>
      </c>
    </row>
    <row r="899" spans="2:65" s="1" customFormat="1" ht="19.5" x14ac:dyDescent="0.2">
      <c r="B899" s="29"/>
      <c r="D899" s="138" t="s">
        <v>124</v>
      </c>
      <c r="F899" s="139" t="s">
        <v>1669</v>
      </c>
      <c r="I899" s="140"/>
      <c r="L899" s="29"/>
      <c r="M899" s="141"/>
      <c r="T899" s="50"/>
      <c r="AT899" s="14" t="s">
        <v>124</v>
      </c>
      <c r="AU899" s="14" t="s">
        <v>78</v>
      </c>
    </row>
    <row r="900" spans="2:65" s="1" customFormat="1" ht="33" customHeight="1" x14ac:dyDescent="0.2">
      <c r="B900" s="124"/>
      <c r="C900" s="125" t="s">
        <v>1670</v>
      </c>
      <c r="D900" s="125" t="s">
        <v>118</v>
      </c>
      <c r="E900" s="126" t="s">
        <v>1671</v>
      </c>
      <c r="F900" s="127" t="s">
        <v>1672</v>
      </c>
      <c r="G900" s="128" t="s">
        <v>408</v>
      </c>
      <c r="H900" s="129">
        <v>2</v>
      </c>
      <c r="I900" s="130"/>
      <c r="J900" s="131">
        <f>ROUND(I900*H900,2)</f>
        <v>0</v>
      </c>
      <c r="K900" s="127" t="s">
        <v>122</v>
      </c>
      <c r="L900" s="29"/>
      <c r="M900" s="132" t="s">
        <v>3</v>
      </c>
      <c r="N900" s="133" t="s">
        <v>39</v>
      </c>
      <c r="P900" s="134">
        <f>O900*H900</f>
        <v>0</v>
      </c>
      <c r="Q900" s="134">
        <v>0</v>
      </c>
      <c r="R900" s="134">
        <f>Q900*H900</f>
        <v>0</v>
      </c>
      <c r="S900" s="134">
        <v>0</v>
      </c>
      <c r="T900" s="135">
        <f>S900*H900</f>
        <v>0</v>
      </c>
      <c r="AR900" s="136" t="s">
        <v>123</v>
      </c>
      <c r="AT900" s="136" t="s">
        <v>118</v>
      </c>
      <c r="AU900" s="136" t="s">
        <v>78</v>
      </c>
      <c r="AY900" s="14" t="s">
        <v>115</v>
      </c>
      <c r="BE900" s="137">
        <f>IF(N900="základní",J900,0)</f>
        <v>0</v>
      </c>
      <c r="BF900" s="137">
        <f>IF(N900="snížená",J900,0)</f>
        <v>0</v>
      </c>
      <c r="BG900" s="137">
        <f>IF(N900="zákl. přenesená",J900,0)</f>
        <v>0</v>
      </c>
      <c r="BH900" s="137">
        <f>IF(N900="sníž. přenesená",J900,0)</f>
        <v>0</v>
      </c>
      <c r="BI900" s="137">
        <f>IF(N900="nulová",J900,0)</f>
        <v>0</v>
      </c>
      <c r="BJ900" s="14" t="s">
        <v>76</v>
      </c>
      <c r="BK900" s="137">
        <f>ROUND(I900*H900,2)</f>
        <v>0</v>
      </c>
      <c r="BL900" s="14" t="s">
        <v>123</v>
      </c>
      <c r="BM900" s="136" t="s">
        <v>1673</v>
      </c>
    </row>
    <row r="901" spans="2:65" s="1" customFormat="1" ht="19.5" x14ac:dyDescent="0.2">
      <c r="B901" s="29"/>
      <c r="D901" s="138" t="s">
        <v>124</v>
      </c>
      <c r="F901" s="139" t="s">
        <v>1669</v>
      </c>
      <c r="I901" s="140"/>
      <c r="L901" s="29"/>
      <c r="M901" s="141"/>
      <c r="T901" s="50"/>
      <c r="AT901" s="14" t="s">
        <v>124</v>
      </c>
      <c r="AU901" s="14" t="s">
        <v>78</v>
      </c>
    </row>
    <row r="902" spans="2:65" s="1" customFormat="1" ht="33" customHeight="1" x14ac:dyDescent="0.2">
      <c r="B902" s="124"/>
      <c r="C902" s="125" t="s">
        <v>887</v>
      </c>
      <c r="D902" s="125" t="s">
        <v>118</v>
      </c>
      <c r="E902" s="126" t="s">
        <v>1674</v>
      </c>
      <c r="F902" s="127" t="s">
        <v>1675</v>
      </c>
      <c r="G902" s="128" t="s">
        <v>408</v>
      </c>
      <c r="H902" s="129">
        <v>2</v>
      </c>
      <c r="I902" s="130"/>
      <c r="J902" s="131">
        <f>ROUND(I902*H902,2)</f>
        <v>0</v>
      </c>
      <c r="K902" s="127" t="s">
        <v>122</v>
      </c>
      <c r="L902" s="29"/>
      <c r="M902" s="132" t="s">
        <v>3</v>
      </c>
      <c r="N902" s="133" t="s">
        <v>39</v>
      </c>
      <c r="P902" s="134">
        <f>O902*H902</f>
        <v>0</v>
      </c>
      <c r="Q902" s="134">
        <v>0</v>
      </c>
      <c r="R902" s="134">
        <f>Q902*H902</f>
        <v>0</v>
      </c>
      <c r="S902" s="134">
        <v>0</v>
      </c>
      <c r="T902" s="135">
        <f>S902*H902</f>
        <v>0</v>
      </c>
      <c r="AR902" s="136" t="s">
        <v>123</v>
      </c>
      <c r="AT902" s="136" t="s">
        <v>118</v>
      </c>
      <c r="AU902" s="136" t="s">
        <v>78</v>
      </c>
      <c r="AY902" s="14" t="s">
        <v>115</v>
      </c>
      <c r="BE902" s="137">
        <f>IF(N902="základní",J902,0)</f>
        <v>0</v>
      </c>
      <c r="BF902" s="137">
        <f>IF(N902="snížená",J902,0)</f>
        <v>0</v>
      </c>
      <c r="BG902" s="137">
        <f>IF(N902="zákl. přenesená",J902,0)</f>
        <v>0</v>
      </c>
      <c r="BH902" s="137">
        <f>IF(N902="sníž. přenesená",J902,0)</f>
        <v>0</v>
      </c>
      <c r="BI902" s="137">
        <f>IF(N902="nulová",J902,0)</f>
        <v>0</v>
      </c>
      <c r="BJ902" s="14" t="s">
        <v>76</v>
      </c>
      <c r="BK902" s="137">
        <f>ROUND(I902*H902,2)</f>
        <v>0</v>
      </c>
      <c r="BL902" s="14" t="s">
        <v>123</v>
      </c>
      <c r="BM902" s="136" t="s">
        <v>1676</v>
      </c>
    </row>
    <row r="903" spans="2:65" s="1" customFormat="1" ht="19.5" x14ac:dyDescent="0.2">
      <c r="B903" s="29"/>
      <c r="D903" s="138" t="s">
        <v>124</v>
      </c>
      <c r="F903" s="139" t="s">
        <v>1669</v>
      </c>
      <c r="I903" s="140"/>
      <c r="L903" s="29"/>
      <c r="M903" s="141"/>
      <c r="T903" s="50"/>
      <c r="AT903" s="14" t="s">
        <v>124</v>
      </c>
      <c r="AU903" s="14" t="s">
        <v>78</v>
      </c>
    </row>
    <row r="904" spans="2:65" s="1" customFormat="1" ht="33" customHeight="1" x14ac:dyDescent="0.2">
      <c r="B904" s="124"/>
      <c r="C904" s="125" t="s">
        <v>1677</v>
      </c>
      <c r="D904" s="125" t="s">
        <v>118</v>
      </c>
      <c r="E904" s="126" t="s">
        <v>1678</v>
      </c>
      <c r="F904" s="127" t="s">
        <v>1679</v>
      </c>
      <c r="G904" s="128" t="s">
        <v>408</v>
      </c>
      <c r="H904" s="129">
        <v>2</v>
      </c>
      <c r="I904" s="130"/>
      <c r="J904" s="131">
        <f>ROUND(I904*H904,2)</f>
        <v>0</v>
      </c>
      <c r="K904" s="127" t="s">
        <v>122</v>
      </c>
      <c r="L904" s="29"/>
      <c r="M904" s="132" t="s">
        <v>3</v>
      </c>
      <c r="N904" s="133" t="s">
        <v>39</v>
      </c>
      <c r="P904" s="134">
        <f>O904*H904</f>
        <v>0</v>
      </c>
      <c r="Q904" s="134">
        <v>0</v>
      </c>
      <c r="R904" s="134">
        <f>Q904*H904</f>
        <v>0</v>
      </c>
      <c r="S904" s="134">
        <v>0</v>
      </c>
      <c r="T904" s="135">
        <f>S904*H904</f>
        <v>0</v>
      </c>
      <c r="AR904" s="136" t="s">
        <v>123</v>
      </c>
      <c r="AT904" s="136" t="s">
        <v>118</v>
      </c>
      <c r="AU904" s="136" t="s">
        <v>78</v>
      </c>
      <c r="AY904" s="14" t="s">
        <v>115</v>
      </c>
      <c r="BE904" s="137">
        <f>IF(N904="základní",J904,0)</f>
        <v>0</v>
      </c>
      <c r="BF904" s="137">
        <f>IF(N904="snížená",J904,0)</f>
        <v>0</v>
      </c>
      <c r="BG904" s="137">
        <f>IF(N904="zákl. přenesená",J904,0)</f>
        <v>0</v>
      </c>
      <c r="BH904" s="137">
        <f>IF(N904="sníž. přenesená",J904,0)</f>
        <v>0</v>
      </c>
      <c r="BI904" s="137">
        <f>IF(N904="nulová",J904,0)</f>
        <v>0</v>
      </c>
      <c r="BJ904" s="14" t="s">
        <v>76</v>
      </c>
      <c r="BK904" s="137">
        <f>ROUND(I904*H904,2)</f>
        <v>0</v>
      </c>
      <c r="BL904" s="14" t="s">
        <v>123</v>
      </c>
      <c r="BM904" s="136" t="s">
        <v>1680</v>
      </c>
    </row>
    <row r="905" spans="2:65" s="1" customFormat="1" ht="19.5" x14ac:dyDescent="0.2">
      <c r="B905" s="29"/>
      <c r="D905" s="138" t="s">
        <v>124</v>
      </c>
      <c r="F905" s="139" t="s">
        <v>1669</v>
      </c>
      <c r="I905" s="140"/>
      <c r="L905" s="29"/>
      <c r="M905" s="141"/>
      <c r="T905" s="50"/>
      <c r="AT905" s="14" t="s">
        <v>124</v>
      </c>
      <c r="AU905" s="14" t="s">
        <v>78</v>
      </c>
    </row>
    <row r="906" spans="2:65" s="1" customFormat="1" ht="33" customHeight="1" x14ac:dyDescent="0.2">
      <c r="B906" s="124"/>
      <c r="C906" s="125" t="s">
        <v>891</v>
      </c>
      <c r="D906" s="125" t="s">
        <v>118</v>
      </c>
      <c r="E906" s="126" t="s">
        <v>1681</v>
      </c>
      <c r="F906" s="127" t="s">
        <v>1682</v>
      </c>
      <c r="G906" s="128" t="s">
        <v>408</v>
      </c>
      <c r="H906" s="129">
        <v>2</v>
      </c>
      <c r="I906" s="130"/>
      <c r="J906" s="131">
        <f>ROUND(I906*H906,2)</f>
        <v>0</v>
      </c>
      <c r="K906" s="127" t="s">
        <v>122</v>
      </c>
      <c r="L906" s="29"/>
      <c r="M906" s="132" t="s">
        <v>3</v>
      </c>
      <c r="N906" s="133" t="s">
        <v>39</v>
      </c>
      <c r="P906" s="134">
        <f>O906*H906</f>
        <v>0</v>
      </c>
      <c r="Q906" s="134">
        <v>0</v>
      </c>
      <c r="R906" s="134">
        <f>Q906*H906</f>
        <v>0</v>
      </c>
      <c r="S906" s="134">
        <v>0</v>
      </c>
      <c r="T906" s="135">
        <f>S906*H906</f>
        <v>0</v>
      </c>
      <c r="AR906" s="136" t="s">
        <v>123</v>
      </c>
      <c r="AT906" s="136" t="s">
        <v>118</v>
      </c>
      <c r="AU906" s="136" t="s">
        <v>78</v>
      </c>
      <c r="AY906" s="14" t="s">
        <v>115</v>
      </c>
      <c r="BE906" s="137">
        <f>IF(N906="základní",J906,0)</f>
        <v>0</v>
      </c>
      <c r="BF906" s="137">
        <f>IF(N906="snížená",J906,0)</f>
        <v>0</v>
      </c>
      <c r="BG906" s="137">
        <f>IF(N906="zákl. přenesená",J906,0)</f>
        <v>0</v>
      </c>
      <c r="BH906" s="137">
        <f>IF(N906="sníž. přenesená",J906,0)</f>
        <v>0</v>
      </c>
      <c r="BI906" s="137">
        <f>IF(N906="nulová",J906,0)</f>
        <v>0</v>
      </c>
      <c r="BJ906" s="14" t="s">
        <v>76</v>
      </c>
      <c r="BK906" s="137">
        <f>ROUND(I906*H906,2)</f>
        <v>0</v>
      </c>
      <c r="BL906" s="14" t="s">
        <v>123</v>
      </c>
      <c r="BM906" s="136" t="s">
        <v>1683</v>
      </c>
    </row>
    <row r="907" spans="2:65" s="1" customFormat="1" ht="19.5" x14ac:dyDescent="0.2">
      <c r="B907" s="29"/>
      <c r="D907" s="138" t="s">
        <v>124</v>
      </c>
      <c r="F907" s="139" t="s">
        <v>1669</v>
      </c>
      <c r="I907" s="140"/>
      <c r="L907" s="29"/>
      <c r="M907" s="141"/>
      <c r="T907" s="50"/>
      <c r="AT907" s="14" t="s">
        <v>124</v>
      </c>
      <c r="AU907" s="14" t="s">
        <v>78</v>
      </c>
    </row>
    <row r="908" spans="2:65" s="1" customFormat="1" ht="33" customHeight="1" x14ac:dyDescent="0.2">
      <c r="B908" s="124"/>
      <c r="C908" s="125" t="s">
        <v>1684</v>
      </c>
      <c r="D908" s="125" t="s">
        <v>118</v>
      </c>
      <c r="E908" s="126" t="s">
        <v>1685</v>
      </c>
      <c r="F908" s="127" t="s">
        <v>1686</v>
      </c>
      <c r="G908" s="128" t="s">
        <v>408</v>
      </c>
      <c r="H908" s="129">
        <v>2</v>
      </c>
      <c r="I908" s="130"/>
      <c r="J908" s="131">
        <f>ROUND(I908*H908,2)</f>
        <v>0</v>
      </c>
      <c r="K908" s="127" t="s">
        <v>122</v>
      </c>
      <c r="L908" s="29"/>
      <c r="M908" s="132" t="s">
        <v>3</v>
      </c>
      <c r="N908" s="133" t="s">
        <v>39</v>
      </c>
      <c r="P908" s="134">
        <f>O908*H908</f>
        <v>0</v>
      </c>
      <c r="Q908" s="134">
        <v>0</v>
      </c>
      <c r="R908" s="134">
        <f>Q908*H908</f>
        <v>0</v>
      </c>
      <c r="S908" s="134">
        <v>0</v>
      </c>
      <c r="T908" s="135">
        <f>S908*H908</f>
        <v>0</v>
      </c>
      <c r="AR908" s="136" t="s">
        <v>123</v>
      </c>
      <c r="AT908" s="136" t="s">
        <v>118</v>
      </c>
      <c r="AU908" s="136" t="s">
        <v>78</v>
      </c>
      <c r="AY908" s="14" t="s">
        <v>115</v>
      </c>
      <c r="BE908" s="137">
        <f>IF(N908="základní",J908,0)</f>
        <v>0</v>
      </c>
      <c r="BF908" s="137">
        <f>IF(N908="snížená",J908,0)</f>
        <v>0</v>
      </c>
      <c r="BG908" s="137">
        <f>IF(N908="zákl. přenesená",J908,0)</f>
        <v>0</v>
      </c>
      <c r="BH908" s="137">
        <f>IF(N908="sníž. přenesená",J908,0)</f>
        <v>0</v>
      </c>
      <c r="BI908" s="137">
        <f>IF(N908="nulová",J908,0)</f>
        <v>0</v>
      </c>
      <c r="BJ908" s="14" t="s">
        <v>76</v>
      </c>
      <c r="BK908" s="137">
        <f>ROUND(I908*H908,2)</f>
        <v>0</v>
      </c>
      <c r="BL908" s="14" t="s">
        <v>123</v>
      </c>
      <c r="BM908" s="136" t="s">
        <v>1687</v>
      </c>
    </row>
    <row r="909" spans="2:65" s="1" customFormat="1" ht="19.5" x14ac:dyDescent="0.2">
      <c r="B909" s="29"/>
      <c r="D909" s="138" t="s">
        <v>124</v>
      </c>
      <c r="F909" s="139" t="s">
        <v>1669</v>
      </c>
      <c r="I909" s="140"/>
      <c r="L909" s="29"/>
      <c r="M909" s="141"/>
      <c r="T909" s="50"/>
      <c r="AT909" s="14" t="s">
        <v>124</v>
      </c>
      <c r="AU909" s="14" t="s">
        <v>78</v>
      </c>
    </row>
    <row r="910" spans="2:65" s="1" customFormat="1" ht="33" customHeight="1" x14ac:dyDescent="0.2">
      <c r="B910" s="124"/>
      <c r="C910" s="125" t="s">
        <v>894</v>
      </c>
      <c r="D910" s="125" t="s">
        <v>118</v>
      </c>
      <c r="E910" s="126" t="s">
        <v>1688</v>
      </c>
      <c r="F910" s="127" t="s">
        <v>1689</v>
      </c>
      <c r="G910" s="128" t="s">
        <v>408</v>
      </c>
      <c r="H910" s="129">
        <v>2</v>
      </c>
      <c r="I910" s="130"/>
      <c r="J910" s="131">
        <f>ROUND(I910*H910,2)</f>
        <v>0</v>
      </c>
      <c r="K910" s="127" t="s">
        <v>122</v>
      </c>
      <c r="L910" s="29"/>
      <c r="M910" s="132" t="s">
        <v>3</v>
      </c>
      <c r="N910" s="133" t="s">
        <v>39</v>
      </c>
      <c r="P910" s="134">
        <f>O910*H910</f>
        <v>0</v>
      </c>
      <c r="Q910" s="134">
        <v>0</v>
      </c>
      <c r="R910" s="134">
        <f>Q910*H910</f>
        <v>0</v>
      </c>
      <c r="S910" s="134">
        <v>0</v>
      </c>
      <c r="T910" s="135">
        <f>S910*H910</f>
        <v>0</v>
      </c>
      <c r="AR910" s="136" t="s">
        <v>123</v>
      </c>
      <c r="AT910" s="136" t="s">
        <v>118</v>
      </c>
      <c r="AU910" s="136" t="s">
        <v>78</v>
      </c>
      <c r="AY910" s="14" t="s">
        <v>115</v>
      </c>
      <c r="BE910" s="137">
        <f>IF(N910="základní",J910,0)</f>
        <v>0</v>
      </c>
      <c r="BF910" s="137">
        <f>IF(N910="snížená",J910,0)</f>
        <v>0</v>
      </c>
      <c r="BG910" s="137">
        <f>IF(N910="zákl. přenesená",J910,0)</f>
        <v>0</v>
      </c>
      <c r="BH910" s="137">
        <f>IF(N910="sníž. přenesená",J910,0)</f>
        <v>0</v>
      </c>
      <c r="BI910" s="137">
        <f>IF(N910="nulová",J910,0)</f>
        <v>0</v>
      </c>
      <c r="BJ910" s="14" t="s">
        <v>76</v>
      </c>
      <c r="BK910" s="137">
        <f>ROUND(I910*H910,2)</f>
        <v>0</v>
      </c>
      <c r="BL910" s="14" t="s">
        <v>123</v>
      </c>
      <c r="BM910" s="136" t="s">
        <v>1690</v>
      </c>
    </row>
    <row r="911" spans="2:65" s="1" customFormat="1" ht="19.5" x14ac:dyDescent="0.2">
      <c r="B911" s="29"/>
      <c r="D911" s="138" t="s">
        <v>124</v>
      </c>
      <c r="F911" s="139" t="s">
        <v>1669</v>
      </c>
      <c r="I911" s="140"/>
      <c r="L911" s="29"/>
      <c r="M911" s="141"/>
      <c r="T911" s="50"/>
      <c r="AT911" s="14" t="s">
        <v>124</v>
      </c>
      <c r="AU911" s="14" t="s">
        <v>78</v>
      </c>
    </row>
    <row r="912" spans="2:65" s="1" customFormat="1" ht="33" customHeight="1" x14ac:dyDescent="0.2">
      <c r="B912" s="124"/>
      <c r="C912" s="125" t="s">
        <v>1691</v>
      </c>
      <c r="D912" s="125" t="s">
        <v>118</v>
      </c>
      <c r="E912" s="126" t="s">
        <v>1692</v>
      </c>
      <c r="F912" s="127" t="s">
        <v>1693</v>
      </c>
      <c r="G912" s="128" t="s">
        <v>408</v>
      </c>
      <c r="H912" s="129">
        <v>2</v>
      </c>
      <c r="I912" s="130"/>
      <c r="J912" s="131">
        <f>ROUND(I912*H912,2)</f>
        <v>0</v>
      </c>
      <c r="K912" s="127" t="s">
        <v>122</v>
      </c>
      <c r="L912" s="29"/>
      <c r="M912" s="132" t="s">
        <v>3</v>
      </c>
      <c r="N912" s="133" t="s">
        <v>39</v>
      </c>
      <c r="P912" s="134">
        <f>O912*H912</f>
        <v>0</v>
      </c>
      <c r="Q912" s="134">
        <v>0</v>
      </c>
      <c r="R912" s="134">
        <f>Q912*H912</f>
        <v>0</v>
      </c>
      <c r="S912" s="134">
        <v>0</v>
      </c>
      <c r="T912" s="135">
        <f>S912*H912</f>
        <v>0</v>
      </c>
      <c r="AR912" s="136" t="s">
        <v>123</v>
      </c>
      <c r="AT912" s="136" t="s">
        <v>118</v>
      </c>
      <c r="AU912" s="136" t="s">
        <v>78</v>
      </c>
      <c r="AY912" s="14" t="s">
        <v>115</v>
      </c>
      <c r="BE912" s="137">
        <f>IF(N912="základní",J912,0)</f>
        <v>0</v>
      </c>
      <c r="BF912" s="137">
        <f>IF(N912="snížená",J912,0)</f>
        <v>0</v>
      </c>
      <c r="BG912" s="137">
        <f>IF(N912="zákl. přenesená",J912,0)</f>
        <v>0</v>
      </c>
      <c r="BH912" s="137">
        <f>IF(N912="sníž. přenesená",J912,0)</f>
        <v>0</v>
      </c>
      <c r="BI912" s="137">
        <f>IF(N912="nulová",J912,0)</f>
        <v>0</v>
      </c>
      <c r="BJ912" s="14" t="s">
        <v>76</v>
      </c>
      <c r="BK912" s="137">
        <f>ROUND(I912*H912,2)</f>
        <v>0</v>
      </c>
      <c r="BL912" s="14" t="s">
        <v>123</v>
      </c>
      <c r="BM912" s="136" t="s">
        <v>1694</v>
      </c>
    </row>
    <row r="913" spans="2:65" s="1" customFormat="1" ht="19.5" x14ac:dyDescent="0.2">
      <c r="B913" s="29"/>
      <c r="D913" s="138" t="s">
        <v>124</v>
      </c>
      <c r="F913" s="139" t="s">
        <v>1669</v>
      </c>
      <c r="I913" s="140"/>
      <c r="L913" s="29"/>
      <c r="M913" s="141"/>
      <c r="T913" s="50"/>
      <c r="AT913" s="14" t="s">
        <v>124</v>
      </c>
      <c r="AU913" s="14" t="s">
        <v>78</v>
      </c>
    </row>
    <row r="914" spans="2:65" s="1" customFormat="1" ht="33" customHeight="1" x14ac:dyDescent="0.2">
      <c r="B914" s="124"/>
      <c r="C914" s="125" t="s">
        <v>898</v>
      </c>
      <c r="D914" s="125" t="s">
        <v>118</v>
      </c>
      <c r="E914" s="126" t="s">
        <v>1695</v>
      </c>
      <c r="F914" s="127" t="s">
        <v>1696</v>
      </c>
      <c r="G914" s="128" t="s">
        <v>408</v>
      </c>
      <c r="H914" s="129">
        <v>2</v>
      </c>
      <c r="I914" s="130"/>
      <c r="J914" s="131">
        <f>ROUND(I914*H914,2)</f>
        <v>0</v>
      </c>
      <c r="K914" s="127" t="s">
        <v>122</v>
      </c>
      <c r="L914" s="29"/>
      <c r="M914" s="132" t="s">
        <v>3</v>
      </c>
      <c r="N914" s="133" t="s">
        <v>39</v>
      </c>
      <c r="P914" s="134">
        <f>O914*H914</f>
        <v>0</v>
      </c>
      <c r="Q914" s="134">
        <v>0</v>
      </c>
      <c r="R914" s="134">
        <f>Q914*H914</f>
        <v>0</v>
      </c>
      <c r="S914" s="134">
        <v>0</v>
      </c>
      <c r="T914" s="135">
        <f>S914*H914</f>
        <v>0</v>
      </c>
      <c r="AR914" s="136" t="s">
        <v>123</v>
      </c>
      <c r="AT914" s="136" t="s">
        <v>118</v>
      </c>
      <c r="AU914" s="136" t="s">
        <v>78</v>
      </c>
      <c r="AY914" s="14" t="s">
        <v>115</v>
      </c>
      <c r="BE914" s="137">
        <f>IF(N914="základní",J914,0)</f>
        <v>0</v>
      </c>
      <c r="BF914" s="137">
        <f>IF(N914="snížená",J914,0)</f>
        <v>0</v>
      </c>
      <c r="BG914" s="137">
        <f>IF(N914="zákl. přenesená",J914,0)</f>
        <v>0</v>
      </c>
      <c r="BH914" s="137">
        <f>IF(N914="sníž. přenesená",J914,0)</f>
        <v>0</v>
      </c>
      <c r="BI914" s="137">
        <f>IF(N914="nulová",J914,0)</f>
        <v>0</v>
      </c>
      <c r="BJ914" s="14" t="s">
        <v>76</v>
      </c>
      <c r="BK914" s="137">
        <f>ROUND(I914*H914,2)</f>
        <v>0</v>
      </c>
      <c r="BL914" s="14" t="s">
        <v>123</v>
      </c>
      <c r="BM914" s="136" t="s">
        <v>1697</v>
      </c>
    </row>
    <row r="915" spans="2:65" s="1" customFormat="1" ht="19.5" x14ac:dyDescent="0.2">
      <c r="B915" s="29"/>
      <c r="D915" s="138" t="s">
        <v>124</v>
      </c>
      <c r="F915" s="139" t="s">
        <v>1669</v>
      </c>
      <c r="I915" s="140"/>
      <c r="L915" s="29"/>
      <c r="M915" s="141"/>
      <c r="T915" s="50"/>
      <c r="AT915" s="14" t="s">
        <v>124</v>
      </c>
      <c r="AU915" s="14" t="s">
        <v>78</v>
      </c>
    </row>
    <row r="916" spans="2:65" s="1" customFormat="1" ht="24.2" customHeight="1" x14ac:dyDescent="0.2">
      <c r="B916" s="124"/>
      <c r="C916" s="125" t="s">
        <v>1698</v>
      </c>
      <c r="D916" s="125" t="s">
        <v>118</v>
      </c>
      <c r="E916" s="126" t="s">
        <v>1699</v>
      </c>
      <c r="F916" s="127" t="s">
        <v>1700</v>
      </c>
      <c r="G916" s="128" t="s">
        <v>408</v>
      </c>
      <c r="H916" s="129">
        <v>2</v>
      </c>
      <c r="I916" s="130"/>
      <c r="J916" s="131">
        <f>ROUND(I916*H916,2)</f>
        <v>0</v>
      </c>
      <c r="K916" s="127" t="s">
        <v>122</v>
      </c>
      <c r="L916" s="29"/>
      <c r="M916" s="132" t="s">
        <v>3</v>
      </c>
      <c r="N916" s="133" t="s">
        <v>39</v>
      </c>
      <c r="P916" s="134">
        <f>O916*H916</f>
        <v>0</v>
      </c>
      <c r="Q916" s="134">
        <v>0</v>
      </c>
      <c r="R916" s="134">
        <f>Q916*H916</f>
        <v>0</v>
      </c>
      <c r="S916" s="134">
        <v>0</v>
      </c>
      <c r="T916" s="135">
        <f>S916*H916</f>
        <v>0</v>
      </c>
      <c r="AR916" s="136" t="s">
        <v>123</v>
      </c>
      <c r="AT916" s="136" t="s">
        <v>118</v>
      </c>
      <c r="AU916" s="136" t="s">
        <v>78</v>
      </c>
      <c r="AY916" s="14" t="s">
        <v>115</v>
      </c>
      <c r="BE916" s="137">
        <f>IF(N916="základní",J916,0)</f>
        <v>0</v>
      </c>
      <c r="BF916" s="137">
        <f>IF(N916="snížená",J916,0)</f>
        <v>0</v>
      </c>
      <c r="BG916" s="137">
        <f>IF(N916="zákl. přenesená",J916,0)</f>
        <v>0</v>
      </c>
      <c r="BH916" s="137">
        <f>IF(N916="sníž. přenesená",J916,0)</f>
        <v>0</v>
      </c>
      <c r="BI916" s="137">
        <f>IF(N916="nulová",J916,0)</f>
        <v>0</v>
      </c>
      <c r="BJ916" s="14" t="s">
        <v>76</v>
      </c>
      <c r="BK916" s="137">
        <f>ROUND(I916*H916,2)</f>
        <v>0</v>
      </c>
      <c r="BL916" s="14" t="s">
        <v>123</v>
      </c>
      <c r="BM916" s="136" t="s">
        <v>1701</v>
      </c>
    </row>
    <row r="917" spans="2:65" s="1" customFormat="1" ht="29.25" x14ac:dyDescent="0.2">
      <c r="B917" s="29"/>
      <c r="D917" s="138" t="s">
        <v>124</v>
      </c>
      <c r="F917" s="139" t="s">
        <v>1702</v>
      </c>
      <c r="I917" s="140"/>
      <c r="L917" s="29"/>
      <c r="M917" s="141"/>
      <c r="T917" s="50"/>
      <c r="AT917" s="14" t="s">
        <v>124</v>
      </c>
      <c r="AU917" s="14" t="s">
        <v>78</v>
      </c>
    </row>
    <row r="918" spans="2:65" s="1" customFormat="1" ht="24.2" customHeight="1" x14ac:dyDescent="0.2">
      <c r="B918" s="124"/>
      <c r="C918" s="125" t="s">
        <v>901</v>
      </c>
      <c r="D918" s="125" t="s">
        <v>118</v>
      </c>
      <c r="E918" s="126" t="s">
        <v>1703</v>
      </c>
      <c r="F918" s="127" t="s">
        <v>1704</v>
      </c>
      <c r="G918" s="128" t="s">
        <v>408</v>
      </c>
      <c r="H918" s="129">
        <v>2</v>
      </c>
      <c r="I918" s="130"/>
      <c r="J918" s="131">
        <f>ROUND(I918*H918,2)</f>
        <v>0</v>
      </c>
      <c r="K918" s="127" t="s">
        <v>122</v>
      </c>
      <c r="L918" s="29"/>
      <c r="M918" s="132" t="s">
        <v>3</v>
      </c>
      <c r="N918" s="133" t="s">
        <v>39</v>
      </c>
      <c r="P918" s="134">
        <f>O918*H918</f>
        <v>0</v>
      </c>
      <c r="Q918" s="134">
        <v>0</v>
      </c>
      <c r="R918" s="134">
        <f>Q918*H918</f>
        <v>0</v>
      </c>
      <c r="S918" s="134">
        <v>0</v>
      </c>
      <c r="T918" s="135">
        <f>S918*H918</f>
        <v>0</v>
      </c>
      <c r="AR918" s="136" t="s">
        <v>123</v>
      </c>
      <c r="AT918" s="136" t="s">
        <v>118</v>
      </c>
      <c r="AU918" s="136" t="s">
        <v>78</v>
      </c>
      <c r="AY918" s="14" t="s">
        <v>115</v>
      </c>
      <c r="BE918" s="137">
        <f>IF(N918="základní",J918,0)</f>
        <v>0</v>
      </c>
      <c r="BF918" s="137">
        <f>IF(N918="snížená",J918,0)</f>
        <v>0</v>
      </c>
      <c r="BG918" s="137">
        <f>IF(N918="zákl. přenesená",J918,0)</f>
        <v>0</v>
      </c>
      <c r="BH918" s="137">
        <f>IF(N918="sníž. přenesená",J918,0)</f>
        <v>0</v>
      </c>
      <c r="BI918" s="137">
        <f>IF(N918="nulová",J918,0)</f>
        <v>0</v>
      </c>
      <c r="BJ918" s="14" t="s">
        <v>76</v>
      </c>
      <c r="BK918" s="137">
        <f>ROUND(I918*H918,2)</f>
        <v>0</v>
      </c>
      <c r="BL918" s="14" t="s">
        <v>123</v>
      </c>
      <c r="BM918" s="136" t="s">
        <v>1705</v>
      </c>
    </row>
    <row r="919" spans="2:65" s="1" customFormat="1" ht="29.25" x14ac:dyDescent="0.2">
      <c r="B919" s="29"/>
      <c r="D919" s="138" t="s">
        <v>124</v>
      </c>
      <c r="F919" s="139" t="s">
        <v>1702</v>
      </c>
      <c r="I919" s="140"/>
      <c r="L919" s="29"/>
      <c r="M919" s="141"/>
      <c r="T919" s="50"/>
      <c r="AT919" s="14" t="s">
        <v>124</v>
      </c>
      <c r="AU919" s="14" t="s">
        <v>78</v>
      </c>
    </row>
    <row r="920" spans="2:65" s="1" customFormat="1" ht="24.2" customHeight="1" x14ac:dyDescent="0.2">
      <c r="B920" s="124"/>
      <c r="C920" s="125" t="s">
        <v>1706</v>
      </c>
      <c r="D920" s="125" t="s">
        <v>118</v>
      </c>
      <c r="E920" s="126" t="s">
        <v>1707</v>
      </c>
      <c r="F920" s="127" t="s">
        <v>1708</v>
      </c>
      <c r="G920" s="128" t="s">
        <v>408</v>
      </c>
      <c r="H920" s="129">
        <v>2</v>
      </c>
      <c r="I920" s="130"/>
      <c r="J920" s="131">
        <f>ROUND(I920*H920,2)</f>
        <v>0</v>
      </c>
      <c r="K920" s="127" t="s">
        <v>122</v>
      </c>
      <c r="L920" s="29"/>
      <c r="M920" s="132" t="s">
        <v>3</v>
      </c>
      <c r="N920" s="133" t="s">
        <v>39</v>
      </c>
      <c r="P920" s="134">
        <f>O920*H920</f>
        <v>0</v>
      </c>
      <c r="Q920" s="134">
        <v>0</v>
      </c>
      <c r="R920" s="134">
        <f>Q920*H920</f>
        <v>0</v>
      </c>
      <c r="S920" s="134">
        <v>0</v>
      </c>
      <c r="T920" s="135">
        <f>S920*H920</f>
        <v>0</v>
      </c>
      <c r="AR920" s="136" t="s">
        <v>123</v>
      </c>
      <c r="AT920" s="136" t="s">
        <v>118</v>
      </c>
      <c r="AU920" s="136" t="s">
        <v>78</v>
      </c>
      <c r="AY920" s="14" t="s">
        <v>115</v>
      </c>
      <c r="BE920" s="137">
        <f>IF(N920="základní",J920,0)</f>
        <v>0</v>
      </c>
      <c r="BF920" s="137">
        <f>IF(N920="snížená",J920,0)</f>
        <v>0</v>
      </c>
      <c r="BG920" s="137">
        <f>IF(N920="zákl. přenesená",J920,0)</f>
        <v>0</v>
      </c>
      <c r="BH920" s="137">
        <f>IF(N920="sníž. přenesená",J920,0)</f>
        <v>0</v>
      </c>
      <c r="BI920" s="137">
        <f>IF(N920="nulová",J920,0)</f>
        <v>0</v>
      </c>
      <c r="BJ920" s="14" t="s">
        <v>76</v>
      </c>
      <c r="BK920" s="137">
        <f>ROUND(I920*H920,2)</f>
        <v>0</v>
      </c>
      <c r="BL920" s="14" t="s">
        <v>123</v>
      </c>
      <c r="BM920" s="136" t="s">
        <v>1709</v>
      </c>
    </row>
    <row r="921" spans="2:65" s="1" customFormat="1" ht="29.25" x14ac:dyDescent="0.2">
      <c r="B921" s="29"/>
      <c r="D921" s="138" t="s">
        <v>124</v>
      </c>
      <c r="F921" s="139" t="s">
        <v>1702</v>
      </c>
      <c r="I921" s="140"/>
      <c r="L921" s="29"/>
      <c r="M921" s="141"/>
      <c r="T921" s="50"/>
      <c r="AT921" s="14" t="s">
        <v>124</v>
      </c>
      <c r="AU921" s="14" t="s">
        <v>78</v>
      </c>
    </row>
    <row r="922" spans="2:65" s="1" customFormat="1" ht="24.2" customHeight="1" x14ac:dyDescent="0.2">
      <c r="B922" s="124"/>
      <c r="C922" s="125" t="s">
        <v>906</v>
      </c>
      <c r="D922" s="125" t="s">
        <v>118</v>
      </c>
      <c r="E922" s="126" t="s">
        <v>1710</v>
      </c>
      <c r="F922" s="127" t="s">
        <v>1711</v>
      </c>
      <c r="G922" s="128" t="s">
        <v>408</v>
      </c>
      <c r="H922" s="129">
        <v>2</v>
      </c>
      <c r="I922" s="130"/>
      <c r="J922" s="131">
        <f>ROUND(I922*H922,2)</f>
        <v>0</v>
      </c>
      <c r="K922" s="127" t="s">
        <v>122</v>
      </c>
      <c r="L922" s="29"/>
      <c r="M922" s="132" t="s">
        <v>3</v>
      </c>
      <c r="N922" s="133" t="s">
        <v>39</v>
      </c>
      <c r="P922" s="134">
        <f>O922*H922</f>
        <v>0</v>
      </c>
      <c r="Q922" s="134">
        <v>0</v>
      </c>
      <c r="R922" s="134">
        <f>Q922*H922</f>
        <v>0</v>
      </c>
      <c r="S922" s="134">
        <v>0</v>
      </c>
      <c r="T922" s="135">
        <f>S922*H922</f>
        <v>0</v>
      </c>
      <c r="AR922" s="136" t="s">
        <v>123</v>
      </c>
      <c r="AT922" s="136" t="s">
        <v>118</v>
      </c>
      <c r="AU922" s="136" t="s">
        <v>78</v>
      </c>
      <c r="AY922" s="14" t="s">
        <v>115</v>
      </c>
      <c r="BE922" s="137">
        <f>IF(N922="základní",J922,0)</f>
        <v>0</v>
      </c>
      <c r="BF922" s="137">
        <f>IF(N922="snížená",J922,0)</f>
        <v>0</v>
      </c>
      <c r="BG922" s="137">
        <f>IF(N922="zákl. přenesená",J922,0)</f>
        <v>0</v>
      </c>
      <c r="BH922" s="137">
        <f>IF(N922="sníž. přenesená",J922,0)</f>
        <v>0</v>
      </c>
      <c r="BI922" s="137">
        <f>IF(N922="nulová",J922,0)</f>
        <v>0</v>
      </c>
      <c r="BJ922" s="14" t="s">
        <v>76</v>
      </c>
      <c r="BK922" s="137">
        <f>ROUND(I922*H922,2)</f>
        <v>0</v>
      </c>
      <c r="BL922" s="14" t="s">
        <v>123</v>
      </c>
      <c r="BM922" s="136" t="s">
        <v>1712</v>
      </c>
    </row>
    <row r="923" spans="2:65" s="1" customFormat="1" ht="29.25" x14ac:dyDescent="0.2">
      <c r="B923" s="29"/>
      <c r="D923" s="138" t="s">
        <v>124</v>
      </c>
      <c r="F923" s="139" t="s">
        <v>1702</v>
      </c>
      <c r="I923" s="140"/>
      <c r="L923" s="29"/>
      <c r="M923" s="141"/>
      <c r="T923" s="50"/>
      <c r="AT923" s="14" t="s">
        <v>124</v>
      </c>
      <c r="AU923" s="14" t="s">
        <v>78</v>
      </c>
    </row>
    <row r="924" spans="2:65" s="1" customFormat="1" ht="37.9" customHeight="1" x14ac:dyDescent="0.2">
      <c r="B924" s="124"/>
      <c r="C924" s="125" t="s">
        <v>1713</v>
      </c>
      <c r="D924" s="125" t="s">
        <v>118</v>
      </c>
      <c r="E924" s="126" t="s">
        <v>1714</v>
      </c>
      <c r="F924" s="127" t="s">
        <v>1715</v>
      </c>
      <c r="G924" s="128" t="s">
        <v>408</v>
      </c>
      <c r="H924" s="129">
        <v>10</v>
      </c>
      <c r="I924" s="130"/>
      <c r="J924" s="131">
        <f>ROUND(I924*H924,2)</f>
        <v>0</v>
      </c>
      <c r="K924" s="127" t="s">
        <v>122</v>
      </c>
      <c r="L924" s="29"/>
      <c r="M924" s="132" t="s">
        <v>3</v>
      </c>
      <c r="N924" s="133" t="s">
        <v>39</v>
      </c>
      <c r="P924" s="134">
        <f>O924*H924</f>
        <v>0</v>
      </c>
      <c r="Q924" s="134">
        <v>0</v>
      </c>
      <c r="R924" s="134">
        <f>Q924*H924</f>
        <v>0</v>
      </c>
      <c r="S924" s="134">
        <v>0</v>
      </c>
      <c r="T924" s="135">
        <f>S924*H924</f>
        <v>0</v>
      </c>
      <c r="AR924" s="136" t="s">
        <v>123</v>
      </c>
      <c r="AT924" s="136" t="s">
        <v>118</v>
      </c>
      <c r="AU924" s="136" t="s">
        <v>78</v>
      </c>
      <c r="AY924" s="14" t="s">
        <v>115</v>
      </c>
      <c r="BE924" s="137">
        <f>IF(N924="základní",J924,0)</f>
        <v>0</v>
      </c>
      <c r="BF924" s="137">
        <f>IF(N924="snížená",J924,0)</f>
        <v>0</v>
      </c>
      <c r="BG924" s="137">
        <f>IF(N924="zákl. přenesená",J924,0)</f>
        <v>0</v>
      </c>
      <c r="BH924" s="137">
        <f>IF(N924="sníž. přenesená",J924,0)</f>
        <v>0</v>
      </c>
      <c r="BI924" s="137">
        <f>IF(N924="nulová",J924,0)</f>
        <v>0</v>
      </c>
      <c r="BJ924" s="14" t="s">
        <v>76</v>
      </c>
      <c r="BK924" s="137">
        <f>ROUND(I924*H924,2)</f>
        <v>0</v>
      </c>
      <c r="BL924" s="14" t="s">
        <v>123</v>
      </c>
      <c r="BM924" s="136" t="s">
        <v>1716</v>
      </c>
    </row>
    <row r="925" spans="2:65" s="1" customFormat="1" ht="29.25" x14ac:dyDescent="0.2">
      <c r="B925" s="29"/>
      <c r="D925" s="138" t="s">
        <v>124</v>
      </c>
      <c r="F925" s="139" t="s">
        <v>1717</v>
      </c>
      <c r="I925" s="140"/>
      <c r="L925" s="29"/>
      <c r="M925" s="141"/>
      <c r="T925" s="50"/>
      <c r="AT925" s="14" t="s">
        <v>124</v>
      </c>
      <c r="AU925" s="14" t="s">
        <v>78</v>
      </c>
    </row>
    <row r="926" spans="2:65" s="1" customFormat="1" ht="37.9" customHeight="1" x14ac:dyDescent="0.2">
      <c r="B926" s="124"/>
      <c r="C926" s="125" t="s">
        <v>909</v>
      </c>
      <c r="D926" s="125" t="s">
        <v>118</v>
      </c>
      <c r="E926" s="126" t="s">
        <v>1718</v>
      </c>
      <c r="F926" s="127" t="s">
        <v>1719</v>
      </c>
      <c r="G926" s="128" t="s">
        <v>408</v>
      </c>
      <c r="H926" s="129">
        <v>2</v>
      </c>
      <c r="I926" s="130"/>
      <c r="J926" s="131">
        <f>ROUND(I926*H926,2)</f>
        <v>0</v>
      </c>
      <c r="K926" s="127" t="s">
        <v>122</v>
      </c>
      <c r="L926" s="29"/>
      <c r="M926" s="132" t="s">
        <v>3</v>
      </c>
      <c r="N926" s="133" t="s">
        <v>39</v>
      </c>
      <c r="P926" s="134">
        <f>O926*H926</f>
        <v>0</v>
      </c>
      <c r="Q926" s="134">
        <v>0</v>
      </c>
      <c r="R926" s="134">
        <f>Q926*H926</f>
        <v>0</v>
      </c>
      <c r="S926" s="134">
        <v>0</v>
      </c>
      <c r="T926" s="135">
        <f>S926*H926</f>
        <v>0</v>
      </c>
      <c r="AR926" s="136" t="s">
        <v>123</v>
      </c>
      <c r="AT926" s="136" t="s">
        <v>118</v>
      </c>
      <c r="AU926" s="136" t="s">
        <v>78</v>
      </c>
      <c r="AY926" s="14" t="s">
        <v>115</v>
      </c>
      <c r="BE926" s="137">
        <f>IF(N926="základní",J926,0)</f>
        <v>0</v>
      </c>
      <c r="BF926" s="137">
        <f>IF(N926="snížená",J926,0)</f>
        <v>0</v>
      </c>
      <c r="BG926" s="137">
        <f>IF(N926="zákl. přenesená",J926,0)</f>
        <v>0</v>
      </c>
      <c r="BH926" s="137">
        <f>IF(N926="sníž. přenesená",J926,0)</f>
        <v>0</v>
      </c>
      <c r="BI926" s="137">
        <f>IF(N926="nulová",J926,0)</f>
        <v>0</v>
      </c>
      <c r="BJ926" s="14" t="s">
        <v>76</v>
      </c>
      <c r="BK926" s="137">
        <f>ROUND(I926*H926,2)</f>
        <v>0</v>
      </c>
      <c r="BL926" s="14" t="s">
        <v>123</v>
      </c>
      <c r="BM926" s="136" t="s">
        <v>1720</v>
      </c>
    </row>
    <row r="927" spans="2:65" s="1" customFormat="1" ht="29.25" x14ac:dyDescent="0.2">
      <c r="B927" s="29"/>
      <c r="D927" s="138" t="s">
        <v>124</v>
      </c>
      <c r="F927" s="139" t="s">
        <v>1717</v>
      </c>
      <c r="I927" s="140"/>
      <c r="L927" s="29"/>
      <c r="M927" s="141"/>
      <c r="T927" s="50"/>
      <c r="AT927" s="14" t="s">
        <v>124</v>
      </c>
      <c r="AU927" s="14" t="s">
        <v>78</v>
      </c>
    </row>
    <row r="928" spans="2:65" s="1" customFormat="1" ht="37.9" customHeight="1" x14ac:dyDescent="0.2">
      <c r="B928" s="124"/>
      <c r="C928" s="125" t="s">
        <v>1721</v>
      </c>
      <c r="D928" s="125" t="s">
        <v>118</v>
      </c>
      <c r="E928" s="126" t="s">
        <v>1722</v>
      </c>
      <c r="F928" s="127" t="s">
        <v>1723</v>
      </c>
      <c r="G928" s="128" t="s">
        <v>408</v>
      </c>
      <c r="H928" s="129">
        <v>2</v>
      </c>
      <c r="I928" s="130"/>
      <c r="J928" s="131">
        <f>ROUND(I928*H928,2)</f>
        <v>0</v>
      </c>
      <c r="K928" s="127" t="s">
        <v>122</v>
      </c>
      <c r="L928" s="29"/>
      <c r="M928" s="132" t="s">
        <v>3</v>
      </c>
      <c r="N928" s="133" t="s">
        <v>39</v>
      </c>
      <c r="P928" s="134">
        <f>O928*H928</f>
        <v>0</v>
      </c>
      <c r="Q928" s="134">
        <v>0</v>
      </c>
      <c r="R928" s="134">
        <f>Q928*H928</f>
        <v>0</v>
      </c>
      <c r="S928" s="134">
        <v>0</v>
      </c>
      <c r="T928" s="135">
        <f>S928*H928</f>
        <v>0</v>
      </c>
      <c r="AR928" s="136" t="s">
        <v>123</v>
      </c>
      <c r="AT928" s="136" t="s">
        <v>118</v>
      </c>
      <c r="AU928" s="136" t="s">
        <v>78</v>
      </c>
      <c r="AY928" s="14" t="s">
        <v>115</v>
      </c>
      <c r="BE928" s="137">
        <f>IF(N928="základní",J928,0)</f>
        <v>0</v>
      </c>
      <c r="BF928" s="137">
        <f>IF(N928="snížená",J928,0)</f>
        <v>0</v>
      </c>
      <c r="BG928" s="137">
        <f>IF(N928="zákl. přenesená",J928,0)</f>
        <v>0</v>
      </c>
      <c r="BH928" s="137">
        <f>IF(N928="sníž. přenesená",J928,0)</f>
        <v>0</v>
      </c>
      <c r="BI928" s="137">
        <f>IF(N928="nulová",J928,0)</f>
        <v>0</v>
      </c>
      <c r="BJ928" s="14" t="s">
        <v>76</v>
      </c>
      <c r="BK928" s="137">
        <f>ROUND(I928*H928,2)</f>
        <v>0</v>
      </c>
      <c r="BL928" s="14" t="s">
        <v>123</v>
      </c>
      <c r="BM928" s="136" t="s">
        <v>1724</v>
      </c>
    </row>
    <row r="929" spans="2:65" s="1" customFormat="1" ht="29.25" x14ac:dyDescent="0.2">
      <c r="B929" s="29"/>
      <c r="D929" s="138" t="s">
        <v>124</v>
      </c>
      <c r="F929" s="139" t="s">
        <v>1717</v>
      </c>
      <c r="I929" s="140"/>
      <c r="L929" s="29"/>
      <c r="M929" s="141"/>
      <c r="T929" s="50"/>
      <c r="AT929" s="14" t="s">
        <v>124</v>
      </c>
      <c r="AU929" s="14" t="s">
        <v>78</v>
      </c>
    </row>
    <row r="930" spans="2:65" s="1" customFormat="1" ht="37.9" customHeight="1" x14ac:dyDescent="0.2">
      <c r="B930" s="124"/>
      <c r="C930" s="125" t="s">
        <v>913</v>
      </c>
      <c r="D930" s="125" t="s">
        <v>118</v>
      </c>
      <c r="E930" s="126" t="s">
        <v>1725</v>
      </c>
      <c r="F930" s="127" t="s">
        <v>1726</v>
      </c>
      <c r="G930" s="128" t="s">
        <v>408</v>
      </c>
      <c r="H930" s="129">
        <v>2</v>
      </c>
      <c r="I930" s="130"/>
      <c r="J930" s="131">
        <f>ROUND(I930*H930,2)</f>
        <v>0</v>
      </c>
      <c r="K930" s="127" t="s">
        <v>122</v>
      </c>
      <c r="L930" s="29"/>
      <c r="M930" s="132" t="s">
        <v>3</v>
      </c>
      <c r="N930" s="133" t="s">
        <v>39</v>
      </c>
      <c r="P930" s="134">
        <f>O930*H930</f>
        <v>0</v>
      </c>
      <c r="Q930" s="134">
        <v>0</v>
      </c>
      <c r="R930" s="134">
        <f>Q930*H930</f>
        <v>0</v>
      </c>
      <c r="S930" s="134">
        <v>0</v>
      </c>
      <c r="T930" s="135">
        <f>S930*H930</f>
        <v>0</v>
      </c>
      <c r="AR930" s="136" t="s">
        <v>123</v>
      </c>
      <c r="AT930" s="136" t="s">
        <v>118</v>
      </c>
      <c r="AU930" s="136" t="s">
        <v>78</v>
      </c>
      <c r="AY930" s="14" t="s">
        <v>115</v>
      </c>
      <c r="BE930" s="137">
        <f>IF(N930="základní",J930,0)</f>
        <v>0</v>
      </c>
      <c r="BF930" s="137">
        <f>IF(N930="snížená",J930,0)</f>
        <v>0</v>
      </c>
      <c r="BG930" s="137">
        <f>IF(N930="zákl. přenesená",J930,0)</f>
        <v>0</v>
      </c>
      <c r="BH930" s="137">
        <f>IF(N930="sníž. přenesená",J930,0)</f>
        <v>0</v>
      </c>
      <c r="BI930" s="137">
        <f>IF(N930="nulová",J930,0)</f>
        <v>0</v>
      </c>
      <c r="BJ930" s="14" t="s">
        <v>76</v>
      </c>
      <c r="BK930" s="137">
        <f>ROUND(I930*H930,2)</f>
        <v>0</v>
      </c>
      <c r="BL930" s="14" t="s">
        <v>123</v>
      </c>
      <c r="BM930" s="136" t="s">
        <v>1727</v>
      </c>
    </row>
    <row r="931" spans="2:65" s="1" customFormat="1" ht="29.25" x14ac:dyDescent="0.2">
      <c r="B931" s="29"/>
      <c r="D931" s="138" t="s">
        <v>124</v>
      </c>
      <c r="F931" s="139" t="s">
        <v>1728</v>
      </c>
      <c r="I931" s="140"/>
      <c r="L931" s="29"/>
      <c r="M931" s="141"/>
      <c r="T931" s="50"/>
      <c r="AT931" s="14" t="s">
        <v>124</v>
      </c>
      <c r="AU931" s="14" t="s">
        <v>78</v>
      </c>
    </row>
    <row r="932" spans="2:65" s="1" customFormat="1" ht="37.9" customHeight="1" x14ac:dyDescent="0.2">
      <c r="B932" s="124"/>
      <c r="C932" s="125" t="s">
        <v>1729</v>
      </c>
      <c r="D932" s="125" t="s">
        <v>118</v>
      </c>
      <c r="E932" s="126" t="s">
        <v>1730</v>
      </c>
      <c r="F932" s="127" t="s">
        <v>1731</v>
      </c>
      <c r="G932" s="128" t="s">
        <v>408</v>
      </c>
      <c r="H932" s="129">
        <v>2</v>
      </c>
      <c r="I932" s="130"/>
      <c r="J932" s="131">
        <f>ROUND(I932*H932,2)</f>
        <v>0</v>
      </c>
      <c r="K932" s="127" t="s">
        <v>122</v>
      </c>
      <c r="L932" s="29"/>
      <c r="M932" s="132" t="s">
        <v>3</v>
      </c>
      <c r="N932" s="133" t="s">
        <v>39</v>
      </c>
      <c r="P932" s="134">
        <f>O932*H932</f>
        <v>0</v>
      </c>
      <c r="Q932" s="134">
        <v>0</v>
      </c>
      <c r="R932" s="134">
        <f>Q932*H932</f>
        <v>0</v>
      </c>
      <c r="S932" s="134">
        <v>0</v>
      </c>
      <c r="T932" s="135">
        <f>S932*H932</f>
        <v>0</v>
      </c>
      <c r="AR932" s="136" t="s">
        <v>123</v>
      </c>
      <c r="AT932" s="136" t="s">
        <v>118</v>
      </c>
      <c r="AU932" s="136" t="s">
        <v>78</v>
      </c>
      <c r="AY932" s="14" t="s">
        <v>115</v>
      </c>
      <c r="BE932" s="137">
        <f>IF(N932="základní",J932,0)</f>
        <v>0</v>
      </c>
      <c r="BF932" s="137">
        <f>IF(N932="snížená",J932,0)</f>
        <v>0</v>
      </c>
      <c r="BG932" s="137">
        <f>IF(N932="zákl. přenesená",J932,0)</f>
        <v>0</v>
      </c>
      <c r="BH932" s="137">
        <f>IF(N932="sníž. přenesená",J932,0)</f>
        <v>0</v>
      </c>
      <c r="BI932" s="137">
        <f>IF(N932="nulová",J932,0)</f>
        <v>0</v>
      </c>
      <c r="BJ932" s="14" t="s">
        <v>76</v>
      </c>
      <c r="BK932" s="137">
        <f>ROUND(I932*H932,2)</f>
        <v>0</v>
      </c>
      <c r="BL932" s="14" t="s">
        <v>123</v>
      </c>
      <c r="BM932" s="136" t="s">
        <v>1732</v>
      </c>
    </row>
    <row r="933" spans="2:65" s="1" customFormat="1" ht="29.25" x14ac:dyDescent="0.2">
      <c r="B933" s="29"/>
      <c r="D933" s="138" t="s">
        <v>124</v>
      </c>
      <c r="F933" s="139" t="s">
        <v>1728</v>
      </c>
      <c r="I933" s="140"/>
      <c r="L933" s="29"/>
      <c r="M933" s="141"/>
      <c r="T933" s="50"/>
      <c r="AT933" s="14" t="s">
        <v>124</v>
      </c>
      <c r="AU933" s="14" t="s">
        <v>78</v>
      </c>
    </row>
    <row r="934" spans="2:65" s="1" customFormat="1" ht="37.9" customHeight="1" x14ac:dyDescent="0.2">
      <c r="B934" s="124"/>
      <c r="C934" s="125" t="s">
        <v>916</v>
      </c>
      <c r="D934" s="125" t="s">
        <v>118</v>
      </c>
      <c r="E934" s="126" t="s">
        <v>1733</v>
      </c>
      <c r="F934" s="127" t="s">
        <v>1734</v>
      </c>
      <c r="G934" s="128" t="s">
        <v>408</v>
      </c>
      <c r="H934" s="129">
        <v>2</v>
      </c>
      <c r="I934" s="130"/>
      <c r="J934" s="131">
        <f>ROUND(I934*H934,2)</f>
        <v>0</v>
      </c>
      <c r="K934" s="127" t="s">
        <v>122</v>
      </c>
      <c r="L934" s="29"/>
      <c r="M934" s="132" t="s">
        <v>3</v>
      </c>
      <c r="N934" s="133" t="s">
        <v>39</v>
      </c>
      <c r="P934" s="134">
        <f>O934*H934</f>
        <v>0</v>
      </c>
      <c r="Q934" s="134">
        <v>0</v>
      </c>
      <c r="R934" s="134">
        <f>Q934*H934</f>
        <v>0</v>
      </c>
      <c r="S934" s="134">
        <v>0</v>
      </c>
      <c r="T934" s="135">
        <f>S934*H934</f>
        <v>0</v>
      </c>
      <c r="AR934" s="136" t="s">
        <v>123</v>
      </c>
      <c r="AT934" s="136" t="s">
        <v>118</v>
      </c>
      <c r="AU934" s="136" t="s">
        <v>78</v>
      </c>
      <c r="AY934" s="14" t="s">
        <v>115</v>
      </c>
      <c r="BE934" s="137">
        <f>IF(N934="základní",J934,0)</f>
        <v>0</v>
      </c>
      <c r="BF934" s="137">
        <f>IF(N934="snížená",J934,0)</f>
        <v>0</v>
      </c>
      <c r="BG934" s="137">
        <f>IF(N934="zákl. přenesená",J934,0)</f>
        <v>0</v>
      </c>
      <c r="BH934" s="137">
        <f>IF(N934="sníž. přenesená",J934,0)</f>
        <v>0</v>
      </c>
      <c r="BI934" s="137">
        <f>IF(N934="nulová",J934,0)</f>
        <v>0</v>
      </c>
      <c r="BJ934" s="14" t="s">
        <v>76</v>
      </c>
      <c r="BK934" s="137">
        <f>ROUND(I934*H934,2)</f>
        <v>0</v>
      </c>
      <c r="BL934" s="14" t="s">
        <v>123</v>
      </c>
      <c r="BM934" s="136" t="s">
        <v>1735</v>
      </c>
    </row>
    <row r="935" spans="2:65" s="1" customFormat="1" ht="29.25" x14ac:dyDescent="0.2">
      <c r="B935" s="29"/>
      <c r="D935" s="138" t="s">
        <v>124</v>
      </c>
      <c r="F935" s="139" t="s">
        <v>1728</v>
      </c>
      <c r="I935" s="140"/>
      <c r="L935" s="29"/>
      <c r="M935" s="141"/>
      <c r="T935" s="50"/>
      <c r="AT935" s="14" t="s">
        <v>124</v>
      </c>
      <c r="AU935" s="14" t="s">
        <v>78</v>
      </c>
    </row>
    <row r="936" spans="2:65" s="1" customFormat="1" ht="37.9" customHeight="1" x14ac:dyDescent="0.2">
      <c r="B936" s="124"/>
      <c r="C936" s="125" t="s">
        <v>1736</v>
      </c>
      <c r="D936" s="125" t="s">
        <v>118</v>
      </c>
      <c r="E936" s="126" t="s">
        <v>1737</v>
      </c>
      <c r="F936" s="127" t="s">
        <v>1738</v>
      </c>
      <c r="G936" s="128" t="s">
        <v>408</v>
      </c>
      <c r="H936" s="129">
        <v>2</v>
      </c>
      <c r="I936" s="130"/>
      <c r="J936" s="131">
        <f>ROUND(I936*H936,2)</f>
        <v>0</v>
      </c>
      <c r="K936" s="127" t="s">
        <v>122</v>
      </c>
      <c r="L936" s="29"/>
      <c r="M936" s="132" t="s">
        <v>3</v>
      </c>
      <c r="N936" s="133" t="s">
        <v>39</v>
      </c>
      <c r="P936" s="134">
        <f>O936*H936</f>
        <v>0</v>
      </c>
      <c r="Q936" s="134">
        <v>0</v>
      </c>
      <c r="R936" s="134">
        <f>Q936*H936</f>
        <v>0</v>
      </c>
      <c r="S936" s="134">
        <v>0</v>
      </c>
      <c r="T936" s="135">
        <f>S936*H936</f>
        <v>0</v>
      </c>
      <c r="AR936" s="136" t="s">
        <v>123</v>
      </c>
      <c r="AT936" s="136" t="s">
        <v>118</v>
      </c>
      <c r="AU936" s="136" t="s">
        <v>78</v>
      </c>
      <c r="AY936" s="14" t="s">
        <v>115</v>
      </c>
      <c r="BE936" s="137">
        <f>IF(N936="základní",J936,0)</f>
        <v>0</v>
      </c>
      <c r="BF936" s="137">
        <f>IF(N936="snížená",J936,0)</f>
        <v>0</v>
      </c>
      <c r="BG936" s="137">
        <f>IF(N936="zákl. přenesená",J936,0)</f>
        <v>0</v>
      </c>
      <c r="BH936" s="137">
        <f>IF(N936="sníž. přenesená",J936,0)</f>
        <v>0</v>
      </c>
      <c r="BI936" s="137">
        <f>IF(N936="nulová",J936,0)</f>
        <v>0</v>
      </c>
      <c r="BJ936" s="14" t="s">
        <v>76</v>
      </c>
      <c r="BK936" s="137">
        <f>ROUND(I936*H936,2)</f>
        <v>0</v>
      </c>
      <c r="BL936" s="14" t="s">
        <v>123</v>
      </c>
      <c r="BM936" s="136" t="s">
        <v>1739</v>
      </c>
    </row>
    <row r="937" spans="2:65" s="1" customFormat="1" ht="29.25" x14ac:dyDescent="0.2">
      <c r="B937" s="29"/>
      <c r="D937" s="138" t="s">
        <v>124</v>
      </c>
      <c r="F937" s="139" t="s">
        <v>1728</v>
      </c>
      <c r="I937" s="140"/>
      <c r="L937" s="29"/>
      <c r="M937" s="141"/>
      <c r="T937" s="50"/>
      <c r="AT937" s="14" t="s">
        <v>124</v>
      </c>
      <c r="AU937" s="14" t="s">
        <v>78</v>
      </c>
    </row>
    <row r="938" spans="2:65" s="1" customFormat="1" ht="37.9" customHeight="1" x14ac:dyDescent="0.2">
      <c r="B938" s="124"/>
      <c r="C938" s="125" t="s">
        <v>920</v>
      </c>
      <c r="D938" s="125" t="s">
        <v>118</v>
      </c>
      <c r="E938" s="126" t="s">
        <v>1740</v>
      </c>
      <c r="F938" s="127" t="s">
        <v>1741</v>
      </c>
      <c r="G938" s="128" t="s">
        <v>408</v>
      </c>
      <c r="H938" s="129">
        <v>2</v>
      </c>
      <c r="I938" s="130"/>
      <c r="J938" s="131">
        <f>ROUND(I938*H938,2)</f>
        <v>0</v>
      </c>
      <c r="K938" s="127" t="s">
        <v>122</v>
      </c>
      <c r="L938" s="29"/>
      <c r="M938" s="132" t="s">
        <v>3</v>
      </c>
      <c r="N938" s="133" t="s">
        <v>39</v>
      </c>
      <c r="P938" s="134">
        <f>O938*H938</f>
        <v>0</v>
      </c>
      <c r="Q938" s="134">
        <v>0</v>
      </c>
      <c r="R938" s="134">
        <f>Q938*H938</f>
        <v>0</v>
      </c>
      <c r="S938" s="134">
        <v>0</v>
      </c>
      <c r="T938" s="135">
        <f>S938*H938</f>
        <v>0</v>
      </c>
      <c r="AR938" s="136" t="s">
        <v>123</v>
      </c>
      <c r="AT938" s="136" t="s">
        <v>118</v>
      </c>
      <c r="AU938" s="136" t="s">
        <v>78</v>
      </c>
      <c r="AY938" s="14" t="s">
        <v>115</v>
      </c>
      <c r="BE938" s="137">
        <f>IF(N938="základní",J938,0)</f>
        <v>0</v>
      </c>
      <c r="BF938" s="137">
        <f>IF(N938="snížená",J938,0)</f>
        <v>0</v>
      </c>
      <c r="BG938" s="137">
        <f>IF(N938="zákl. přenesená",J938,0)</f>
        <v>0</v>
      </c>
      <c r="BH938" s="137">
        <f>IF(N938="sníž. přenesená",J938,0)</f>
        <v>0</v>
      </c>
      <c r="BI938" s="137">
        <f>IF(N938="nulová",J938,0)</f>
        <v>0</v>
      </c>
      <c r="BJ938" s="14" t="s">
        <v>76</v>
      </c>
      <c r="BK938" s="137">
        <f>ROUND(I938*H938,2)</f>
        <v>0</v>
      </c>
      <c r="BL938" s="14" t="s">
        <v>123</v>
      </c>
      <c r="BM938" s="136" t="s">
        <v>1742</v>
      </c>
    </row>
    <row r="939" spans="2:65" s="1" customFormat="1" ht="29.25" x14ac:dyDescent="0.2">
      <c r="B939" s="29"/>
      <c r="D939" s="138" t="s">
        <v>124</v>
      </c>
      <c r="F939" s="139" t="s">
        <v>1728</v>
      </c>
      <c r="I939" s="140"/>
      <c r="L939" s="29"/>
      <c r="M939" s="141"/>
      <c r="T939" s="50"/>
      <c r="AT939" s="14" t="s">
        <v>124</v>
      </c>
      <c r="AU939" s="14" t="s">
        <v>78</v>
      </c>
    </row>
    <row r="940" spans="2:65" s="1" customFormat="1" ht="37.9" customHeight="1" x14ac:dyDescent="0.2">
      <c r="B940" s="124"/>
      <c r="C940" s="125" t="s">
        <v>1743</v>
      </c>
      <c r="D940" s="125" t="s">
        <v>118</v>
      </c>
      <c r="E940" s="126" t="s">
        <v>1744</v>
      </c>
      <c r="F940" s="127" t="s">
        <v>1745</v>
      </c>
      <c r="G940" s="128" t="s">
        <v>408</v>
      </c>
      <c r="H940" s="129">
        <v>2</v>
      </c>
      <c r="I940" s="130"/>
      <c r="J940" s="131">
        <f>ROUND(I940*H940,2)</f>
        <v>0</v>
      </c>
      <c r="K940" s="127" t="s">
        <v>122</v>
      </c>
      <c r="L940" s="29"/>
      <c r="M940" s="132" t="s">
        <v>3</v>
      </c>
      <c r="N940" s="133" t="s">
        <v>39</v>
      </c>
      <c r="P940" s="134">
        <f>O940*H940</f>
        <v>0</v>
      </c>
      <c r="Q940" s="134">
        <v>0</v>
      </c>
      <c r="R940" s="134">
        <f>Q940*H940</f>
        <v>0</v>
      </c>
      <c r="S940" s="134">
        <v>0</v>
      </c>
      <c r="T940" s="135">
        <f>S940*H940</f>
        <v>0</v>
      </c>
      <c r="AR940" s="136" t="s">
        <v>123</v>
      </c>
      <c r="AT940" s="136" t="s">
        <v>118</v>
      </c>
      <c r="AU940" s="136" t="s">
        <v>78</v>
      </c>
      <c r="AY940" s="14" t="s">
        <v>115</v>
      </c>
      <c r="BE940" s="137">
        <f>IF(N940="základní",J940,0)</f>
        <v>0</v>
      </c>
      <c r="BF940" s="137">
        <f>IF(N940="snížená",J940,0)</f>
        <v>0</v>
      </c>
      <c r="BG940" s="137">
        <f>IF(N940="zákl. přenesená",J940,0)</f>
        <v>0</v>
      </c>
      <c r="BH940" s="137">
        <f>IF(N940="sníž. přenesená",J940,0)</f>
        <v>0</v>
      </c>
      <c r="BI940" s="137">
        <f>IF(N940="nulová",J940,0)</f>
        <v>0</v>
      </c>
      <c r="BJ940" s="14" t="s">
        <v>76</v>
      </c>
      <c r="BK940" s="137">
        <f>ROUND(I940*H940,2)</f>
        <v>0</v>
      </c>
      <c r="BL940" s="14" t="s">
        <v>123</v>
      </c>
      <c r="BM940" s="136" t="s">
        <v>1746</v>
      </c>
    </row>
    <row r="941" spans="2:65" s="1" customFormat="1" ht="29.25" x14ac:dyDescent="0.2">
      <c r="B941" s="29"/>
      <c r="D941" s="138" t="s">
        <v>124</v>
      </c>
      <c r="F941" s="139" t="s">
        <v>1728</v>
      </c>
      <c r="I941" s="140"/>
      <c r="L941" s="29"/>
      <c r="M941" s="141"/>
      <c r="T941" s="50"/>
      <c r="AT941" s="14" t="s">
        <v>124</v>
      </c>
      <c r="AU941" s="14" t="s">
        <v>78</v>
      </c>
    </row>
    <row r="942" spans="2:65" s="1" customFormat="1" ht="37.9" customHeight="1" x14ac:dyDescent="0.2">
      <c r="B942" s="124"/>
      <c r="C942" s="125" t="s">
        <v>923</v>
      </c>
      <c r="D942" s="125" t="s">
        <v>118</v>
      </c>
      <c r="E942" s="126" t="s">
        <v>1747</v>
      </c>
      <c r="F942" s="127" t="s">
        <v>1748</v>
      </c>
      <c r="G942" s="128" t="s">
        <v>408</v>
      </c>
      <c r="H942" s="129">
        <v>2</v>
      </c>
      <c r="I942" s="130"/>
      <c r="J942" s="131">
        <f>ROUND(I942*H942,2)</f>
        <v>0</v>
      </c>
      <c r="K942" s="127" t="s">
        <v>122</v>
      </c>
      <c r="L942" s="29"/>
      <c r="M942" s="132" t="s">
        <v>3</v>
      </c>
      <c r="N942" s="133" t="s">
        <v>39</v>
      </c>
      <c r="P942" s="134">
        <f>O942*H942</f>
        <v>0</v>
      </c>
      <c r="Q942" s="134">
        <v>0</v>
      </c>
      <c r="R942" s="134">
        <f>Q942*H942</f>
        <v>0</v>
      </c>
      <c r="S942" s="134">
        <v>0</v>
      </c>
      <c r="T942" s="135">
        <f>S942*H942</f>
        <v>0</v>
      </c>
      <c r="AR942" s="136" t="s">
        <v>123</v>
      </c>
      <c r="AT942" s="136" t="s">
        <v>118</v>
      </c>
      <c r="AU942" s="136" t="s">
        <v>78</v>
      </c>
      <c r="AY942" s="14" t="s">
        <v>115</v>
      </c>
      <c r="BE942" s="137">
        <f>IF(N942="základní",J942,0)</f>
        <v>0</v>
      </c>
      <c r="BF942" s="137">
        <f>IF(N942="snížená",J942,0)</f>
        <v>0</v>
      </c>
      <c r="BG942" s="137">
        <f>IF(N942="zákl. přenesená",J942,0)</f>
        <v>0</v>
      </c>
      <c r="BH942" s="137">
        <f>IF(N942="sníž. přenesená",J942,0)</f>
        <v>0</v>
      </c>
      <c r="BI942" s="137">
        <f>IF(N942="nulová",J942,0)</f>
        <v>0</v>
      </c>
      <c r="BJ942" s="14" t="s">
        <v>76</v>
      </c>
      <c r="BK942" s="137">
        <f>ROUND(I942*H942,2)</f>
        <v>0</v>
      </c>
      <c r="BL942" s="14" t="s">
        <v>123</v>
      </c>
      <c r="BM942" s="136" t="s">
        <v>1749</v>
      </c>
    </row>
    <row r="943" spans="2:65" s="1" customFormat="1" ht="29.25" x14ac:dyDescent="0.2">
      <c r="B943" s="29"/>
      <c r="D943" s="138" t="s">
        <v>124</v>
      </c>
      <c r="F943" s="139" t="s">
        <v>1728</v>
      </c>
      <c r="I943" s="140"/>
      <c r="L943" s="29"/>
      <c r="M943" s="141"/>
      <c r="T943" s="50"/>
      <c r="AT943" s="14" t="s">
        <v>124</v>
      </c>
      <c r="AU943" s="14" t="s">
        <v>78</v>
      </c>
    </row>
    <row r="944" spans="2:65" s="1" customFormat="1" ht="37.9" customHeight="1" x14ac:dyDescent="0.2">
      <c r="B944" s="124"/>
      <c r="C944" s="125" t="s">
        <v>1750</v>
      </c>
      <c r="D944" s="125" t="s">
        <v>118</v>
      </c>
      <c r="E944" s="126" t="s">
        <v>1751</v>
      </c>
      <c r="F944" s="127" t="s">
        <v>1752</v>
      </c>
      <c r="G944" s="128" t="s">
        <v>408</v>
      </c>
      <c r="H944" s="129">
        <v>2</v>
      </c>
      <c r="I944" s="130"/>
      <c r="J944" s="131">
        <f>ROUND(I944*H944,2)</f>
        <v>0</v>
      </c>
      <c r="K944" s="127" t="s">
        <v>122</v>
      </c>
      <c r="L944" s="29"/>
      <c r="M944" s="132" t="s">
        <v>3</v>
      </c>
      <c r="N944" s="133" t="s">
        <v>39</v>
      </c>
      <c r="P944" s="134">
        <f>O944*H944</f>
        <v>0</v>
      </c>
      <c r="Q944" s="134">
        <v>0</v>
      </c>
      <c r="R944" s="134">
        <f>Q944*H944</f>
        <v>0</v>
      </c>
      <c r="S944" s="134">
        <v>0</v>
      </c>
      <c r="T944" s="135">
        <f>S944*H944</f>
        <v>0</v>
      </c>
      <c r="AR944" s="136" t="s">
        <v>123</v>
      </c>
      <c r="AT944" s="136" t="s">
        <v>118</v>
      </c>
      <c r="AU944" s="136" t="s">
        <v>78</v>
      </c>
      <c r="AY944" s="14" t="s">
        <v>115</v>
      </c>
      <c r="BE944" s="137">
        <f>IF(N944="základní",J944,0)</f>
        <v>0</v>
      </c>
      <c r="BF944" s="137">
        <f>IF(N944="snížená",J944,0)</f>
        <v>0</v>
      </c>
      <c r="BG944" s="137">
        <f>IF(N944="zákl. přenesená",J944,0)</f>
        <v>0</v>
      </c>
      <c r="BH944" s="137">
        <f>IF(N944="sníž. přenesená",J944,0)</f>
        <v>0</v>
      </c>
      <c r="BI944" s="137">
        <f>IF(N944="nulová",J944,0)</f>
        <v>0</v>
      </c>
      <c r="BJ944" s="14" t="s">
        <v>76</v>
      </c>
      <c r="BK944" s="137">
        <f>ROUND(I944*H944,2)</f>
        <v>0</v>
      </c>
      <c r="BL944" s="14" t="s">
        <v>123</v>
      </c>
      <c r="BM944" s="136" t="s">
        <v>1753</v>
      </c>
    </row>
    <row r="945" spans="2:65" s="1" customFormat="1" ht="29.25" x14ac:dyDescent="0.2">
      <c r="B945" s="29"/>
      <c r="D945" s="138" t="s">
        <v>124</v>
      </c>
      <c r="F945" s="139" t="s">
        <v>1728</v>
      </c>
      <c r="I945" s="140"/>
      <c r="L945" s="29"/>
      <c r="M945" s="141"/>
      <c r="T945" s="50"/>
      <c r="AT945" s="14" t="s">
        <v>124</v>
      </c>
      <c r="AU945" s="14" t="s">
        <v>78</v>
      </c>
    </row>
    <row r="946" spans="2:65" s="1" customFormat="1" ht="37.9" customHeight="1" x14ac:dyDescent="0.2">
      <c r="B946" s="124"/>
      <c r="C946" s="125" t="s">
        <v>927</v>
      </c>
      <c r="D946" s="125" t="s">
        <v>118</v>
      </c>
      <c r="E946" s="126" t="s">
        <v>1754</v>
      </c>
      <c r="F946" s="127" t="s">
        <v>1755</v>
      </c>
      <c r="G946" s="128" t="s">
        <v>408</v>
      </c>
      <c r="H946" s="129">
        <v>2</v>
      </c>
      <c r="I946" s="130"/>
      <c r="J946" s="131">
        <f>ROUND(I946*H946,2)</f>
        <v>0</v>
      </c>
      <c r="K946" s="127" t="s">
        <v>122</v>
      </c>
      <c r="L946" s="29"/>
      <c r="M946" s="132" t="s">
        <v>3</v>
      </c>
      <c r="N946" s="133" t="s">
        <v>39</v>
      </c>
      <c r="P946" s="134">
        <f>O946*H946</f>
        <v>0</v>
      </c>
      <c r="Q946" s="134">
        <v>0</v>
      </c>
      <c r="R946" s="134">
        <f>Q946*H946</f>
        <v>0</v>
      </c>
      <c r="S946" s="134">
        <v>0</v>
      </c>
      <c r="T946" s="135">
        <f>S946*H946</f>
        <v>0</v>
      </c>
      <c r="AR946" s="136" t="s">
        <v>123</v>
      </c>
      <c r="AT946" s="136" t="s">
        <v>118</v>
      </c>
      <c r="AU946" s="136" t="s">
        <v>78</v>
      </c>
      <c r="AY946" s="14" t="s">
        <v>115</v>
      </c>
      <c r="BE946" s="137">
        <f>IF(N946="základní",J946,0)</f>
        <v>0</v>
      </c>
      <c r="BF946" s="137">
        <f>IF(N946="snížená",J946,0)</f>
        <v>0</v>
      </c>
      <c r="BG946" s="137">
        <f>IF(N946="zákl. přenesená",J946,0)</f>
        <v>0</v>
      </c>
      <c r="BH946" s="137">
        <f>IF(N946="sníž. přenesená",J946,0)</f>
        <v>0</v>
      </c>
      <c r="BI946" s="137">
        <f>IF(N946="nulová",J946,0)</f>
        <v>0</v>
      </c>
      <c r="BJ946" s="14" t="s">
        <v>76</v>
      </c>
      <c r="BK946" s="137">
        <f>ROUND(I946*H946,2)</f>
        <v>0</v>
      </c>
      <c r="BL946" s="14" t="s">
        <v>123</v>
      </c>
      <c r="BM946" s="136" t="s">
        <v>1756</v>
      </c>
    </row>
    <row r="947" spans="2:65" s="1" customFormat="1" ht="29.25" x14ac:dyDescent="0.2">
      <c r="B947" s="29"/>
      <c r="D947" s="138" t="s">
        <v>124</v>
      </c>
      <c r="F947" s="139" t="s">
        <v>1728</v>
      </c>
      <c r="I947" s="140"/>
      <c r="L947" s="29"/>
      <c r="M947" s="141"/>
      <c r="T947" s="50"/>
      <c r="AT947" s="14" t="s">
        <v>124</v>
      </c>
      <c r="AU947" s="14" t="s">
        <v>78</v>
      </c>
    </row>
    <row r="948" spans="2:65" s="1" customFormat="1" ht="33" customHeight="1" x14ac:dyDescent="0.2">
      <c r="B948" s="124"/>
      <c r="C948" s="125" t="s">
        <v>1757</v>
      </c>
      <c r="D948" s="125" t="s">
        <v>118</v>
      </c>
      <c r="E948" s="126" t="s">
        <v>1758</v>
      </c>
      <c r="F948" s="127" t="s">
        <v>1759</v>
      </c>
      <c r="G948" s="128" t="s">
        <v>408</v>
      </c>
      <c r="H948" s="129">
        <v>10</v>
      </c>
      <c r="I948" s="130"/>
      <c r="J948" s="131">
        <f>ROUND(I948*H948,2)</f>
        <v>0</v>
      </c>
      <c r="K948" s="127" t="s">
        <v>122</v>
      </c>
      <c r="L948" s="29"/>
      <c r="M948" s="132" t="s">
        <v>3</v>
      </c>
      <c r="N948" s="133" t="s">
        <v>39</v>
      </c>
      <c r="P948" s="134">
        <f>O948*H948</f>
        <v>0</v>
      </c>
      <c r="Q948" s="134">
        <v>0</v>
      </c>
      <c r="R948" s="134">
        <f>Q948*H948</f>
        <v>0</v>
      </c>
      <c r="S948" s="134">
        <v>0</v>
      </c>
      <c r="T948" s="135">
        <f>S948*H948</f>
        <v>0</v>
      </c>
      <c r="AR948" s="136" t="s">
        <v>123</v>
      </c>
      <c r="AT948" s="136" t="s">
        <v>118</v>
      </c>
      <c r="AU948" s="136" t="s">
        <v>78</v>
      </c>
      <c r="AY948" s="14" t="s">
        <v>115</v>
      </c>
      <c r="BE948" s="137">
        <f>IF(N948="základní",J948,0)</f>
        <v>0</v>
      </c>
      <c r="BF948" s="137">
        <f>IF(N948="snížená",J948,0)</f>
        <v>0</v>
      </c>
      <c r="BG948" s="137">
        <f>IF(N948="zákl. přenesená",J948,0)</f>
        <v>0</v>
      </c>
      <c r="BH948" s="137">
        <f>IF(N948="sníž. přenesená",J948,0)</f>
        <v>0</v>
      </c>
      <c r="BI948" s="137">
        <f>IF(N948="nulová",J948,0)</f>
        <v>0</v>
      </c>
      <c r="BJ948" s="14" t="s">
        <v>76</v>
      </c>
      <c r="BK948" s="137">
        <f>ROUND(I948*H948,2)</f>
        <v>0</v>
      </c>
      <c r="BL948" s="14" t="s">
        <v>123</v>
      </c>
      <c r="BM948" s="136" t="s">
        <v>1760</v>
      </c>
    </row>
    <row r="949" spans="2:65" s="1" customFormat="1" ht="29.25" x14ac:dyDescent="0.2">
      <c r="B949" s="29"/>
      <c r="D949" s="138" t="s">
        <v>124</v>
      </c>
      <c r="F949" s="139" t="s">
        <v>1761</v>
      </c>
      <c r="I949" s="140"/>
      <c r="L949" s="29"/>
      <c r="M949" s="141"/>
      <c r="T949" s="50"/>
      <c r="AT949" s="14" t="s">
        <v>124</v>
      </c>
      <c r="AU949" s="14" t="s">
        <v>78</v>
      </c>
    </row>
    <row r="950" spans="2:65" s="1" customFormat="1" ht="33" customHeight="1" x14ac:dyDescent="0.2">
      <c r="B950" s="124"/>
      <c r="C950" s="125" t="s">
        <v>930</v>
      </c>
      <c r="D950" s="125" t="s">
        <v>118</v>
      </c>
      <c r="E950" s="126" t="s">
        <v>1762</v>
      </c>
      <c r="F950" s="127" t="s">
        <v>1763</v>
      </c>
      <c r="G950" s="128" t="s">
        <v>408</v>
      </c>
      <c r="H950" s="129">
        <v>10</v>
      </c>
      <c r="I950" s="130"/>
      <c r="J950" s="131">
        <f>ROUND(I950*H950,2)</f>
        <v>0</v>
      </c>
      <c r="K950" s="127" t="s">
        <v>122</v>
      </c>
      <c r="L950" s="29"/>
      <c r="M950" s="132" t="s">
        <v>3</v>
      </c>
      <c r="N950" s="133" t="s">
        <v>39</v>
      </c>
      <c r="P950" s="134">
        <f>O950*H950</f>
        <v>0</v>
      </c>
      <c r="Q950" s="134">
        <v>0</v>
      </c>
      <c r="R950" s="134">
        <f>Q950*H950</f>
        <v>0</v>
      </c>
      <c r="S950" s="134">
        <v>0</v>
      </c>
      <c r="T950" s="135">
        <f>S950*H950</f>
        <v>0</v>
      </c>
      <c r="AR950" s="136" t="s">
        <v>123</v>
      </c>
      <c r="AT950" s="136" t="s">
        <v>118</v>
      </c>
      <c r="AU950" s="136" t="s">
        <v>78</v>
      </c>
      <c r="AY950" s="14" t="s">
        <v>115</v>
      </c>
      <c r="BE950" s="137">
        <f>IF(N950="základní",J950,0)</f>
        <v>0</v>
      </c>
      <c r="BF950" s="137">
        <f>IF(N950="snížená",J950,0)</f>
        <v>0</v>
      </c>
      <c r="BG950" s="137">
        <f>IF(N950="zákl. přenesená",J950,0)</f>
        <v>0</v>
      </c>
      <c r="BH950" s="137">
        <f>IF(N950="sníž. přenesená",J950,0)</f>
        <v>0</v>
      </c>
      <c r="BI950" s="137">
        <f>IF(N950="nulová",J950,0)</f>
        <v>0</v>
      </c>
      <c r="BJ950" s="14" t="s">
        <v>76</v>
      </c>
      <c r="BK950" s="137">
        <f>ROUND(I950*H950,2)</f>
        <v>0</v>
      </c>
      <c r="BL950" s="14" t="s">
        <v>123</v>
      </c>
      <c r="BM950" s="136" t="s">
        <v>1764</v>
      </c>
    </row>
    <row r="951" spans="2:65" s="1" customFormat="1" ht="29.25" x14ac:dyDescent="0.2">
      <c r="B951" s="29"/>
      <c r="D951" s="138" t="s">
        <v>124</v>
      </c>
      <c r="F951" s="139" t="s">
        <v>1761</v>
      </c>
      <c r="I951" s="140"/>
      <c r="L951" s="29"/>
      <c r="M951" s="141"/>
      <c r="T951" s="50"/>
      <c r="AT951" s="14" t="s">
        <v>124</v>
      </c>
      <c r="AU951" s="14" t="s">
        <v>78</v>
      </c>
    </row>
    <row r="952" spans="2:65" s="1" customFormat="1" ht="24.2" customHeight="1" x14ac:dyDescent="0.2">
      <c r="B952" s="124"/>
      <c r="C952" s="125" t="s">
        <v>1765</v>
      </c>
      <c r="D952" s="125" t="s">
        <v>118</v>
      </c>
      <c r="E952" s="126" t="s">
        <v>1766</v>
      </c>
      <c r="F952" s="127" t="s">
        <v>1767</v>
      </c>
      <c r="G952" s="128" t="s">
        <v>408</v>
      </c>
      <c r="H952" s="129">
        <v>5</v>
      </c>
      <c r="I952" s="130"/>
      <c r="J952" s="131">
        <f>ROUND(I952*H952,2)</f>
        <v>0</v>
      </c>
      <c r="K952" s="127" t="s">
        <v>122</v>
      </c>
      <c r="L952" s="29"/>
      <c r="M952" s="132" t="s">
        <v>3</v>
      </c>
      <c r="N952" s="133" t="s">
        <v>39</v>
      </c>
      <c r="P952" s="134">
        <f>O952*H952</f>
        <v>0</v>
      </c>
      <c r="Q952" s="134">
        <v>0</v>
      </c>
      <c r="R952" s="134">
        <f>Q952*H952</f>
        <v>0</v>
      </c>
      <c r="S952" s="134">
        <v>0</v>
      </c>
      <c r="T952" s="135">
        <f>S952*H952</f>
        <v>0</v>
      </c>
      <c r="AR952" s="136" t="s">
        <v>123</v>
      </c>
      <c r="AT952" s="136" t="s">
        <v>118</v>
      </c>
      <c r="AU952" s="136" t="s">
        <v>78</v>
      </c>
      <c r="AY952" s="14" t="s">
        <v>115</v>
      </c>
      <c r="BE952" s="137">
        <f>IF(N952="základní",J952,0)</f>
        <v>0</v>
      </c>
      <c r="BF952" s="137">
        <f>IF(N952="snížená",J952,0)</f>
        <v>0</v>
      </c>
      <c r="BG952" s="137">
        <f>IF(N952="zákl. přenesená",J952,0)</f>
        <v>0</v>
      </c>
      <c r="BH952" s="137">
        <f>IF(N952="sníž. přenesená",J952,0)</f>
        <v>0</v>
      </c>
      <c r="BI952" s="137">
        <f>IF(N952="nulová",J952,0)</f>
        <v>0</v>
      </c>
      <c r="BJ952" s="14" t="s">
        <v>76</v>
      </c>
      <c r="BK952" s="137">
        <f>ROUND(I952*H952,2)</f>
        <v>0</v>
      </c>
      <c r="BL952" s="14" t="s">
        <v>123</v>
      </c>
      <c r="BM952" s="136" t="s">
        <v>1768</v>
      </c>
    </row>
    <row r="953" spans="2:65" s="1" customFormat="1" ht="19.5" x14ac:dyDescent="0.2">
      <c r="B953" s="29"/>
      <c r="D953" s="138" t="s">
        <v>124</v>
      </c>
      <c r="F953" s="139" t="s">
        <v>1769</v>
      </c>
      <c r="I953" s="140"/>
      <c r="L953" s="29"/>
      <c r="M953" s="141"/>
      <c r="T953" s="50"/>
      <c r="AT953" s="14" t="s">
        <v>124</v>
      </c>
      <c r="AU953" s="14" t="s">
        <v>78</v>
      </c>
    </row>
    <row r="954" spans="2:65" s="1" customFormat="1" ht="24.2" customHeight="1" x14ac:dyDescent="0.2">
      <c r="B954" s="124"/>
      <c r="C954" s="125" t="s">
        <v>935</v>
      </c>
      <c r="D954" s="125" t="s">
        <v>118</v>
      </c>
      <c r="E954" s="126" t="s">
        <v>1770</v>
      </c>
      <c r="F954" s="127" t="s">
        <v>1771</v>
      </c>
      <c r="G954" s="128" t="s">
        <v>408</v>
      </c>
      <c r="H954" s="129">
        <v>5</v>
      </c>
      <c r="I954" s="130"/>
      <c r="J954" s="131">
        <f>ROUND(I954*H954,2)</f>
        <v>0</v>
      </c>
      <c r="K954" s="127" t="s">
        <v>122</v>
      </c>
      <c r="L954" s="29"/>
      <c r="M954" s="132" t="s">
        <v>3</v>
      </c>
      <c r="N954" s="133" t="s">
        <v>39</v>
      </c>
      <c r="P954" s="134">
        <f>O954*H954</f>
        <v>0</v>
      </c>
      <c r="Q954" s="134">
        <v>0</v>
      </c>
      <c r="R954" s="134">
        <f>Q954*H954</f>
        <v>0</v>
      </c>
      <c r="S954" s="134">
        <v>0</v>
      </c>
      <c r="T954" s="135">
        <f>S954*H954</f>
        <v>0</v>
      </c>
      <c r="AR954" s="136" t="s">
        <v>123</v>
      </c>
      <c r="AT954" s="136" t="s">
        <v>118</v>
      </c>
      <c r="AU954" s="136" t="s">
        <v>78</v>
      </c>
      <c r="AY954" s="14" t="s">
        <v>115</v>
      </c>
      <c r="BE954" s="137">
        <f>IF(N954="základní",J954,0)</f>
        <v>0</v>
      </c>
      <c r="BF954" s="137">
        <f>IF(N954="snížená",J954,0)</f>
        <v>0</v>
      </c>
      <c r="BG954" s="137">
        <f>IF(N954="zákl. přenesená",J954,0)</f>
        <v>0</v>
      </c>
      <c r="BH954" s="137">
        <f>IF(N954="sníž. přenesená",J954,0)</f>
        <v>0</v>
      </c>
      <c r="BI954" s="137">
        <f>IF(N954="nulová",J954,0)</f>
        <v>0</v>
      </c>
      <c r="BJ954" s="14" t="s">
        <v>76</v>
      </c>
      <c r="BK954" s="137">
        <f>ROUND(I954*H954,2)</f>
        <v>0</v>
      </c>
      <c r="BL954" s="14" t="s">
        <v>123</v>
      </c>
      <c r="BM954" s="136" t="s">
        <v>1772</v>
      </c>
    </row>
    <row r="955" spans="2:65" s="1" customFormat="1" ht="19.5" x14ac:dyDescent="0.2">
      <c r="B955" s="29"/>
      <c r="D955" s="138" t="s">
        <v>124</v>
      </c>
      <c r="F955" s="139" t="s">
        <v>1769</v>
      </c>
      <c r="I955" s="140"/>
      <c r="L955" s="29"/>
      <c r="M955" s="141"/>
      <c r="T955" s="50"/>
      <c r="AT955" s="14" t="s">
        <v>124</v>
      </c>
      <c r="AU955" s="14" t="s">
        <v>78</v>
      </c>
    </row>
    <row r="956" spans="2:65" s="1" customFormat="1" ht="24.2" customHeight="1" x14ac:dyDescent="0.2">
      <c r="B956" s="124"/>
      <c r="C956" s="125" t="s">
        <v>1773</v>
      </c>
      <c r="D956" s="125" t="s">
        <v>118</v>
      </c>
      <c r="E956" s="126" t="s">
        <v>1774</v>
      </c>
      <c r="F956" s="127" t="s">
        <v>1775</v>
      </c>
      <c r="G956" s="128" t="s">
        <v>408</v>
      </c>
      <c r="H956" s="129">
        <v>5</v>
      </c>
      <c r="I956" s="130"/>
      <c r="J956" s="131">
        <f>ROUND(I956*H956,2)</f>
        <v>0</v>
      </c>
      <c r="K956" s="127" t="s">
        <v>122</v>
      </c>
      <c r="L956" s="29"/>
      <c r="M956" s="132" t="s">
        <v>3</v>
      </c>
      <c r="N956" s="133" t="s">
        <v>39</v>
      </c>
      <c r="P956" s="134">
        <f>O956*H956</f>
        <v>0</v>
      </c>
      <c r="Q956" s="134">
        <v>0</v>
      </c>
      <c r="R956" s="134">
        <f>Q956*H956</f>
        <v>0</v>
      </c>
      <c r="S956" s="134">
        <v>0</v>
      </c>
      <c r="T956" s="135">
        <f>S956*H956</f>
        <v>0</v>
      </c>
      <c r="AR956" s="136" t="s">
        <v>123</v>
      </c>
      <c r="AT956" s="136" t="s">
        <v>118</v>
      </c>
      <c r="AU956" s="136" t="s">
        <v>78</v>
      </c>
      <c r="AY956" s="14" t="s">
        <v>115</v>
      </c>
      <c r="BE956" s="137">
        <f>IF(N956="základní",J956,0)</f>
        <v>0</v>
      </c>
      <c r="BF956" s="137">
        <f>IF(N956="snížená",J956,0)</f>
        <v>0</v>
      </c>
      <c r="BG956" s="137">
        <f>IF(N956="zákl. přenesená",J956,0)</f>
        <v>0</v>
      </c>
      <c r="BH956" s="137">
        <f>IF(N956="sníž. přenesená",J956,0)</f>
        <v>0</v>
      </c>
      <c r="BI956" s="137">
        <f>IF(N956="nulová",J956,0)</f>
        <v>0</v>
      </c>
      <c r="BJ956" s="14" t="s">
        <v>76</v>
      </c>
      <c r="BK956" s="137">
        <f>ROUND(I956*H956,2)</f>
        <v>0</v>
      </c>
      <c r="BL956" s="14" t="s">
        <v>123</v>
      </c>
      <c r="BM956" s="136" t="s">
        <v>1776</v>
      </c>
    </row>
    <row r="957" spans="2:65" s="1" customFormat="1" ht="19.5" x14ac:dyDescent="0.2">
      <c r="B957" s="29"/>
      <c r="D957" s="138" t="s">
        <v>124</v>
      </c>
      <c r="F957" s="139" t="s">
        <v>1769</v>
      </c>
      <c r="I957" s="140"/>
      <c r="L957" s="29"/>
      <c r="M957" s="141"/>
      <c r="T957" s="50"/>
      <c r="AT957" s="14" t="s">
        <v>124</v>
      </c>
      <c r="AU957" s="14" t="s">
        <v>78</v>
      </c>
    </row>
    <row r="958" spans="2:65" s="1" customFormat="1" ht="33" customHeight="1" x14ac:dyDescent="0.2">
      <c r="B958" s="124"/>
      <c r="C958" s="125" t="s">
        <v>938</v>
      </c>
      <c r="D958" s="125" t="s">
        <v>118</v>
      </c>
      <c r="E958" s="126" t="s">
        <v>1777</v>
      </c>
      <c r="F958" s="127" t="s">
        <v>1778</v>
      </c>
      <c r="G958" s="128" t="s">
        <v>408</v>
      </c>
      <c r="H958" s="129">
        <v>5</v>
      </c>
      <c r="I958" s="130"/>
      <c r="J958" s="131">
        <f>ROUND(I958*H958,2)</f>
        <v>0</v>
      </c>
      <c r="K958" s="127" t="s">
        <v>122</v>
      </c>
      <c r="L958" s="29"/>
      <c r="M958" s="132" t="s">
        <v>3</v>
      </c>
      <c r="N958" s="133" t="s">
        <v>39</v>
      </c>
      <c r="P958" s="134">
        <f>O958*H958</f>
        <v>0</v>
      </c>
      <c r="Q958" s="134">
        <v>0</v>
      </c>
      <c r="R958" s="134">
        <f>Q958*H958</f>
        <v>0</v>
      </c>
      <c r="S958" s="134">
        <v>0</v>
      </c>
      <c r="T958" s="135">
        <f>S958*H958</f>
        <v>0</v>
      </c>
      <c r="AR958" s="136" t="s">
        <v>123</v>
      </c>
      <c r="AT958" s="136" t="s">
        <v>118</v>
      </c>
      <c r="AU958" s="136" t="s">
        <v>78</v>
      </c>
      <c r="AY958" s="14" t="s">
        <v>115</v>
      </c>
      <c r="BE958" s="137">
        <f>IF(N958="základní",J958,0)</f>
        <v>0</v>
      </c>
      <c r="BF958" s="137">
        <f>IF(N958="snížená",J958,0)</f>
        <v>0</v>
      </c>
      <c r="BG958" s="137">
        <f>IF(N958="zákl. přenesená",J958,0)</f>
        <v>0</v>
      </c>
      <c r="BH958" s="137">
        <f>IF(N958="sníž. přenesená",J958,0)</f>
        <v>0</v>
      </c>
      <c r="BI958" s="137">
        <f>IF(N958="nulová",J958,0)</f>
        <v>0</v>
      </c>
      <c r="BJ958" s="14" t="s">
        <v>76</v>
      </c>
      <c r="BK958" s="137">
        <f>ROUND(I958*H958,2)</f>
        <v>0</v>
      </c>
      <c r="BL958" s="14" t="s">
        <v>123</v>
      </c>
      <c r="BM958" s="136" t="s">
        <v>1779</v>
      </c>
    </row>
    <row r="959" spans="2:65" s="1" customFormat="1" ht="29.25" x14ac:dyDescent="0.2">
      <c r="B959" s="29"/>
      <c r="D959" s="138" t="s">
        <v>124</v>
      </c>
      <c r="F959" s="139" t="s">
        <v>1780</v>
      </c>
      <c r="I959" s="140"/>
      <c r="L959" s="29"/>
      <c r="M959" s="141"/>
      <c r="T959" s="50"/>
      <c r="AT959" s="14" t="s">
        <v>124</v>
      </c>
      <c r="AU959" s="14" t="s">
        <v>78</v>
      </c>
    </row>
    <row r="960" spans="2:65" s="1" customFormat="1" ht="37.9" customHeight="1" x14ac:dyDescent="0.2">
      <c r="B960" s="124"/>
      <c r="C960" s="125" t="s">
        <v>1781</v>
      </c>
      <c r="D960" s="125" t="s">
        <v>118</v>
      </c>
      <c r="E960" s="126" t="s">
        <v>1782</v>
      </c>
      <c r="F960" s="127" t="s">
        <v>1783</v>
      </c>
      <c r="G960" s="128" t="s">
        <v>408</v>
      </c>
      <c r="H960" s="129">
        <v>5</v>
      </c>
      <c r="I960" s="130"/>
      <c r="J960" s="131">
        <f>ROUND(I960*H960,2)</f>
        <v>0</v>
      </c>
      <c r="K960" s="127" t="s">
        <v>122</v>
      </c>
      <c r="L960" s="29"/>
      <c r="M960" s="132" t="s">
        <v>3</v>
      </c>
      <c r="N960" s="133" t="s">
        <v>39</v>
      </c>
      <c r="P960" s="134">
        <f>O960*H960</f>
        <v>0</v>
      </c>
      <c r="Q960" s="134">
        <v>0</v>
      </c>
      <c r="R960" s="134">
        <f>Q960*H960</f>
        <v>0</v>
      </c>
      <c r="S960" s="134">
        <v>0</v>
      </c>
      <c r="T960" s="135">
        <f>S960*H960</f>
        <v>0</v>
      </c>
      <c r="AR960" s="136" t="s">
        <v>123</v>
      </c>
      <c r="AT960" s="136" t="s">
        <v>118</v>
      </c>
      <c r="AU960" s="136" t="s">
        <v>78</v>
      </c>
      <c r="AY960" s="14" t="s">
        <v>115</v>
      </c>
      <c r="BE960" s="137">
        <f>IF(N960="základní",J960,0)</f>
        <v>0</v>
      </c>
      <c r="BF960" s="137">
        <f>IF(N960="snížená",J960,0)</f>
        <v>0</v>
      </c>
      <c r="BG960" s="137">
        <f>IF(N960="zákl. přenesená",J960,0)</f>
        <v>0</v>
      </c>
      <c r="BH960" s="137">
        <f>IF(N960="sníž. přenesená",J960,0)</f>
        <v>0</v>
      </c>
      <c r="BI960" s="137">
        <f>IF(N960="nulová",J960,0)</f>
        <v>0</v>
      </c>
      <c r="BJ960" s="14" t="s">
        <v>76</v>
      </c>
      <c r="BK960" s="137">
        <f>ROUND(I960*H960,2)</f>
        <v>0</v>
      </c>
      <c r="BL960" s="14" t="s">
        <v>123</v>
      </c>
      <c r="BM960" s="136" t="s">
        <v>1784</v>
      </c>
    </row>
    <row r="961" spans="2:65" s="1" customFormat="1" ht="29.25" x14ac:dyDescent="0.2">
      <c r="B961" s="29"/>
      <c r="D961" s="138" t="s">
        <v>124</v>
      </c>
      <c r="F961" s="139" t="s">
        <v>1780</v>
      </c>
      <c r="I961" s="140"/>
      <c r="L961" s="29"/>
      <c r="M961" s="141"/>
      <c r="T961" s="50"/>
      <c r="AT961" s="14" t="s">
        <v>124</v>
      </c>
      <c r="AU961" s="14" t="s">
        <v>78</v>
      </c>
    </row>
    <row r="962" spans="2:65" s="1" customFormat="1" ht="37.9" customHeight="1" x14ac:dyDescent="0.2">
      <c r="B962" s="124"/>
      <c r="C962" s="125" t="s">
        <v>942</v>
      </c>
      <c r="D962" s="125" t="s">
        <v>118</v>
      </c>
      <c r="E962" s="126" t="s">
        <v>1785</v>
      </c>
      <c r="F962" s="127" t="s">
        <v>1786</v>
      </c>
      <c r="G962" s="128" t="s">
        <v>408</v>
      </c>
      <c r="H962" s="129">
        <v>5</v>
      </c>
      <c r="I962" s="130"/>
      <c r="J962" s="131">
        <f>ROUND(I962*H962,2)</f>
        <v>0</v>
      </c>
      <c r="K962" s="127" t="s">
        <v>122</v>
      </c>
      <c r="L962" s="29"/>
      <c r="M962" s="132" t="s">
        <v>3</v>
      </c>
      <c r="N962" s="133" t="s">
        <v>39</v>
      </c>
      <c r="P962" s="134">
        <f>O962*H962</f>
        <v>0</v>
      </c>
      <c r="Q962" s="134">
        <v>0</v>
      </c>
      <c r="R962" s="134">
        <f>Q962*H962</f>
        <v>0</v>
      </c>
      <c r="S962" s="134">
        <v>0</v>
      </c>
      <c r="T962" s="135">
        <f>S962*H962</f>
        <v>0</v>
      </c>
      <c r="AR962" s="136" t="s">
        <v>123</v>
      </c>
      <c r="AT962" s="136" t="s">
        <v>118</v>
      </c>
      <c r="AU962" s="136" t="s">
        <v>78</v>
      </c>
      <c r="AY962" s="14" t="s">
        <v>115</v>
      </c>
      <c r="BE962" s="137">
        <f>IF(N962="základní",J962,0)</f>
        <v>0</v>
      </c>
      <c r="BF962" s="137">
        <f>IF(N962="snížená",J962,0)</f>
        <v>0</v>
      </c>
      <c r="BG962" s="137">
        <f>IF(N962="zákl. přenesená",J962,0)</f>
        <v>0</v>
      </c>
      <c r="BH962" s="137">
        <f>IF(N962="sníž. přenesená",J962,0)</f>
        <v>0</v>
      </c>
      <c r="BI962" s="137">
        <f>IF(N962="nulová",J962,0)</f>
        <v>0</v>
      </c>
      <c r="BJ962" s="14" t="s">
        <v>76</v>
      </c>
      <c r="BK962" s="137">
        <f>ROUND(I962*H962,2)</f>
        <v>0</v>
      </c>
      <c r="BL962" s="14" t="s">
        <v>123</v>
      </c>
      <c r="BM962" s="136" t="s">
        <v>1787</v>
      </c>
    </row>
    <row r="963" spans="2:65" s="1" customFormat="1" ht="29.25" x14ac:dyDescent="0.2">
      <c r="B963" s="29"/>
      <c r="D963" s="138" t="s">
        <v>124</v>
      </c>
      <c r="F963" s="139" t="s">
        <v>1780</v>
      </c>
      <c r="I963" s="140"/>
      <c r="L963" s="29"/>
      <c r="M963" s="141"/>
      <c r="T963" s="50"/>
      <c r="AT963" s="14" t="s">
        <v>124</v>
      </c>
      <c r="AU963" s="14" t="s">
        <v>78</v>
      </c>
    </row>
    <row r="964" spans="2:65" s="1" customFormat="1" ht="37.9" customHeight="1" x14ac:dyDescent="0.2">
      <c r="B964" s="124"/>
      <c r="C964" s="125" t="s">
        <v>1788</v>
      </c>
      <c r="D964" s="125" t="s">
        <v>118</v>
      </c>
      <c r="E964" s="126" t="s">
        <v>1789</v>
      </c>
      <c r="F964" s="127" t="s">
        <v>1790</v>
      </c>
      <c r="G964" s="128" t="s">
        <v>408</v>
      </c>
      <c r="H964" s="129">
        <v>5</v>
      </c>
      <c r="I964" s="130"/>
      <c r="J964" s="131">
        <f>ROUND(I964*H964,2)</f>
        <v>0</v>
      </c>
      <c r="K964" s="127" t="s">
        <v>122</v>
      </c>
      <c r="L964" s="29"/>
      <c r="M964" s="132" t="s">
        <v>3</v>
      </c>
      <c r="N964" s="133" t="s">
        <v>39</v>
      </c>
      <c r="P964" s="134">
        <f>O964*H964</f>
        <v>0</v>
      </c>
      <c r="Q964" s="134">
        <v>0</v>
      </c>
      <c r="R964" s="134">
        <f>Q964*H964</f>
        <v>0</v>
      </c>
      <c r="S964" s="134">
        <v>0</v>
      </c>
      <c r="T964" s="135">
        <f>S964*H964</f>
        <v>0</v>
      </c>
      <c r="AR964" s="136" t="s">
        <v>123</v>
      </c>
      <c r="AT964" s="136" t="s">
        <v>118</v>
      </c>
      <c r="AU964" s="136" t="s">
        <v>78</v>
      </c>
      <c r="AY964" s="14" t="s">
        <v>115</v>
      </c>
      <c r="BE964" s="137">
        <f>IF(N964="základní",J964,0)</f>
        <v>0</v>
      </c>
      <c r="BF964" s="137">
        <f>IF(N964="snížená",J964,0)</f>
        <v>0</v>
      </c>
      <c r="BG964" s="137">
        <f>IF(N964="zákl. přenesená",J964,0)</f>
        <v>0</v>
      </c>
      <c r="BH964" s="137">
        <f>IF(N964="sníž. přenesená",J964,0)</f>
        <v>0</v>
      </c>
      <c r="BI964" s="137">
        <f>IF(N964="nulová",J964,0)</f>
        <v>0</v>
      </c>
      <c r="BJ964" s="14" t="s">
        <v>76</v>
      </c>
      <c r="BK964" s="137">
        <f>ROUND(I964*H964,2)</f>
        <v>0</v>
      </c>
      <c r="BL964" s="14" t="s">
        <v>123</v>
      </c>
      <c r="BM964" s="136" t="s">
        <v>1791</v>
      </c>
    </row>
    <row r="965" spans="2:65" s="1" customFormat="1" ht="29.25" x14ac:dyDescent="0.2">
      <c r="B965" s="29"/>
      <c r="D965" s="138" t="s">
        <v>124</v>
      </c>
      <c r="F965" s="139" t="s">
        <v>1792</v>
      </c>
      <c r="I965" s="140"/>
      <c r="L965" s="29"/>
      <c r="M965" s="141"/>
      <c r="T965" s="50"/>
      <c r="AT965" s="14" t="s">
        <v>124</v>
      </c>
      <c r="AU965" s="14" t="s">
        <v>78</v>
      </c>
    </row>
    <row r="966" spans="2:65" s="1" customFormat="1" ht="16.5" customHeight="1" x14ac:dyDescent="0.2">
      <c r="B966" s="124"/>
      <c r="C966" s="125" t="s">
        <v>946</v>
      </c>
      <c r="D966" s="125" t="s">
        <v>118</v>
      </c>
      <c r="E966" s="126" t="s">
        <v>1793</v>
      </c>
      <c r="F966" s="127" t="s">
        <v>1794</v>
      </c>
      <c r="G966" s="128" t="s">
        <v>408</v>
      </c>
      <c r="H966" s="129">
        <v>5</v>
      </c>
      <c r="I966" s="130"/>
      <c r="J966" s="131">
        <f>ROUND(I966*H966,2)</f>
        <v>0</v>
      </c>
      <c r="K966" s="127" t="s">
        <v>122</v>
      </c>
      <c r="L966" s="29"/>
      <c r="M966" s="132" t="s">
        <v>3</v>
      </c>
      <c r="N966" s="133" t="s">
        <v>39</v>
      </c>
      <c r="P966" s="134">
        <f>O966*H966</f>
        <v>0</v>
      </c>
      <c r="Q966" s="134">
        <v>0</v>
      </c>
      <c r="R966" s="134">
        <f>Q966*H966</f>
        <v>0</v>
      </c>
      <c r="S966" s="134">
        <v>0</v>
      </c>
      <c r="T966" s="135">
        <f>S966*H966</f>
        <v>0</v>
      </c>
      <c r="AR966" s="136" t="s">
        <v>123</v>
      </c>
      <c r="AT966" s="136" t="s">
        <v>118</v>
      </c>
      <c r="AU966" s="136" t="s">
        <v>78</v>
      </c>
      <c r="AY966" s="14" t="s">
        <v>115</v>
      </c>
      <c r="BE966" s="137">
        <f>IF(N966="základní",J966,0)</f>
        <v>0</v>
      </c>
      <c r="BF966" s="137">
        <f>IF(N966="snížená",J966,0)</f>
        <v>0</v>
      </c>
      <c r="BG966" s="137">
        <f>IF(N966="zákl. přenesená",J966,0)</f>
        <v>0</v>
      </c>
      <c r="BH966" s="137">
        <f>IF(N966="sníž. přenesená",J966,0)</f>
        <v>0</v>
      </c>
      <c r="BI966" s="137">
        <f>IF(N966="nulová",J966,0)</f>
        <v>0</v>
      </c>
      <c r="BJ966" s="14" t="s">
        <v>76</v>
      </c>
      <c r="BK966" s="137">
        <f>ROUND(I966*H966,2)</f>
        <v>0</v>
      </c>
      <c r="BL966" s="14" t="s">
        <v>123</v>
      </c>
      <c r="BM966" s="136" t="s">
        <v>1795</v>
      </c>
    </row>
    <row r="967" spans="2:65" s="1" customFormat="1" ht="24.2" customHeight="1" x14ac:dyDescent="0.2">
      <c r="B967" s="124"/>
      <c r="C967" s="125" t="s">
        <v>1796</v>
      </c>
      <c r="D967" s="125" t="s">
        <v>118</v>
      </c>
      <c r="E967" s="126" t="s">
        <v>1797</v>
      </c>
      <c r="F967" s="127" t="s">
        <v>1798</v>
      </c>
      <c r="G967" s="128" t="s">
        <v>408</v>
      </c>
      <c r="H967" s="129">
        <v>2</v>
      </c>
      <c r="I967" s="130"/>
      <c r="J967" s="131">
        <f>ROUND(I967*H967,2)</f>
        <v>0</v>
      </c>
      <c r="K967" s="127" t="s">
        <v>122</v>
      </c>
      <c r="L967" s="29"/>
      <c r="M967" s="132" t="s">
        <v>3</v>
      </c>
      <c r="N967" s="133" t="s">
        <v>39</v>
      </c>
      <c r="P967" s="134">
        <f>O967*H967</f>
        <v>0</v>
      </c>
      <c r="Q967" s="134">
        <v>0</v>
      </c>
      <c r="R967" s="134">
        <f>Q967*H967</f>
        <v>0</v>
      </c>
      <c r="S967" s="134">
        <v>0</v>
      </c>
      <c r="T967" s="135">
        <f>S967*H967</f>
        <v>0</v>
      </c>
      <c r="AR967" s="136" t="s">
        <v>123</v>
      </c>
      <c r="AT967" s="136" t="s">
        <v>118</v>
      </c>
      <c r="AU967" s="136" t="s">
        <v>78</v>
      </c>
      <c r="AY967" s="14" t="s">
        <v>115</v>
      </c>
      <c r="BE967" s="137">
        <f>IF(N967="základní",J967,0)</f>
        <v>0</v>
      </c>
      <c r="BF967" s="137">
        <f>IF(N967="snížená",J967,0)</f>
        <v>0</v>
      </c>
      <c r="BG967" s="137">
        <f>IF(N967="zákl. přenesená",J967,0)</f>
        <v>0</v>
      </c>
      <c r="BH967" s="137">
        <f>IF(N967="sníž. přenesená",J967,0)</f>
        <v>0</v>
      </c>
      <c r="BI967" s="137">
        <f>IF(N967="nulová",J967,0)</f>
        <v>0</v>
      </c>
      <c r="BJ967" s="14" t="s">
        <v>76</v>
      </c>
      <c r="BK967" s="137">
        <f>ROUND(I967*H967,2)</f>
        <v>0</v>
      </c>
      <c r="BL967" s="14" t="s">
        <v>123</v>
      </c>
      <c r="BM967" s="136" t="s">
        <v>1799</v>
      </c>
    </row>
    <row r="968" spans="2:65" s="1" customFormat="1" ht="19.5" x14ac:dyDescent="0.2">
      <c r="B968" s="29"/>
      <c r="D968" s="138" t="s">
        <v>124</v>
      </c>
      <c r="F968" s="139" t="s">
        <v>1800</v>
      </c>
      <c r="I968" s="140"/>
      <c r="L968" s="29"/>
      <c r="M968" s="141"/>
      <c r="T968" s="50"/>
      <c r="AT968" s="14" t="s">
        <v>124</v>
      </c>
      <c r="AU968" s="14" t="s">
        <v>78</v>
      </c>
    </row>
    <row r="969" spans="2:65" s="1" customFormat="1" ht="37.9" customHeight="1" x14ac:dyDescent="0.2">
      <c r="B969" s="124"/>
      <c r="C969" s="125" t="s">
        <v>950</v>
      </c>
      <c r="D969" s="125" t="s">
        <v>118</v>
      </c>
      <c r="E969" s="126" t="s">
        <v>1801</v>
      </c>
      <c r="F969" s="127" t="s">
        <v>1802</v>
      </c>
      <c r="G969" s="128" t="s">
        <v>408</v>
      </c>
      <c r="H969" s="129">
        <v>2</v>
      </c>
      <c r="I969" s="130"/>
      <c r="J969" s="131">
        <f>ROUND(I969*H969,2)</f>
        <v>0</v>
      </c>
      <c r="K969" s="127" t="s">
        <v>122</v>
      </c>
      <c r="L969" s="29"/>
      <c r="M969" s="132" t="s">
        <v>3</v>
      </c>
      <c r="N969" s="133" t="s">
        <v>39</v>
      </c>
      <c r="P969" s="134">
        <f>O969*H969</f>
        <v>0</v>
      </c>
      <c r="Q969" s="134">
        <v>0</v>
      </c>
      <c r="R969" s="134">
        <f>Q969*H969</f>
        <v>0</v>
      </c>
      <c r="S969" s="134">
        <v>0</v>
      </c>
      <c r="T969" s="135">
        <f>S969*H969</f>
        <v>0</v>
      </c>
      <c r="AR969" s="136" t="s">
        <v>123</v>
      </c>
      <c r="AT969" s="136" t="s">
        <v>118</v>
      </c>
      <c r="AU969" s="136" t="s">
        <v>78</v>
      </c>
      <c r="AY969" s="14" t="s">
        <v>115</v>
      </c>
      <c r="BE969" s="137">
        <f>IF(N969="základní",J969,0)</f>
        <v>0</v>
      </c>
      <c r="BF969" s="137">
        <f>IF(N969="snížená",J969,0)</f>
        <v>0</v>
      </c>
      <c r="BG969" s="137">
        <f>IF(N969="zákl. přenesená",J969,0)</f>
        <v>0</v>
      </c>
      <c r="BH969" s="137">
        <f>IF(N969="sníž. přenesená",J969,0)</f>
        <v>0</v>
      </c>
      <c r="BI969" s="137">
        <f>IF(N969="nulová",J969,0)</f>
        <v>0</v>
      </c>
      <c r="BJ969" s="14" t="s">
        <v>76</v>
      </c>
      <c r="BK969" s="137">
        <f>ROUND(I969*H969,2)</f>
        <v>0</v>
      </c>
      <c r="BL969" s="14" t="s">
        <v>123</v>
      </c>
      <c r="BM969" s="136" t="s">
        <v>1803</v>
      </c>
    </row>
    <row r="970" spans="2:65" s="1" customFormat="1" ht="29.25" x14ac:dyDescent="0.2">
      <c r="B970" s="29"/>
      <c r="D970" s="138" t="s">
        <v>124</v>
      </c>
      <c r="F970" s="139" t="s">
        <v>1804</v>
      </c>
      <c r="I970" s="140"/>
      <c r="L970" s="29"/>
      <c r="M970" s="141"/>
      <c r="T970" s="50"/>
      <c r="AT970" s="14" t="s">
        <v>124</v>
      </c>
      <c r="AU970" s="14" t="s">
        <v>78</v>
      </c>
    </row>
    <row r="971" spans="2:65" s="1" customFormat="1" ht="24.2" customHeight="1" x14ac:dyDescent="0.2">
      <c r="B971" s="124"/>
      <c r="C971" s="125" t="s">
        <v>1805</v>
      </c>
      <c r="D971" s="125" t="s">
        <v>118</v>
      </c>
      <c r="E971" s="126" t="s">
        <v>1806</v>
      </c>
      <c r="F971" s="127" t="s">
        <v>1807</v>
      </c>
      <c r="G971" s="128" t="s">
        <v>128</v>
      </c>
      <c r="H971" s="129">
        <v>50</v>
      </c>
      <c r="I971" s="130"/>
      <c r="J971" s="131">
        <f>ROUND(I971*H971,2)</f>
        <v>0</v>
      </c>
      <c r="K971" s="127" t="s">
        <v>122</v>
      </c>
      <c r="L971" s="29"/>
      <c r="M971" s="132" t="s">
        <v>3</v>
      </c>
      <c r="N971" s="133" t="s">
        <v>39</v>
      </c>
      <c r="P971" s="134">
        <f>O971*H971</f>
        <v>0</v>
      </c>
      <c r="Q971" s="134">
        <v>0</v>
      </c>
      <c r="R971" s="134">
        <f>Q971*H971</f>
        <v>0</v>
      </c>
      <c r="S971" s="134">
        <v>0</v>
      </c>
      <c r="T971" s="135">
        <f>S971*H971</f>
        <v>0</v>
      </c>
      <c r="AR971" s="136" t="s">
        <v>123</v>
      </c>
      <c r="AT971" s="136" t="s">
        <v>118</v>
      </c>
      <c r="AU971" s="136" t="s">
        <v>78</v>
      </c>
      <c r="AY971" s="14" t="s">
        <v>115</v>
      </c>
      <c r="BE971" s="137">
        <f>IF(N971="základní",J971,0)</f>
        <v>0</v>
      </c>
      <c r="BF971" s="137">
        <f>IF(N971="snížená",J971,0)</f>
        <v>0</v>
      </c>
      <c r="BG971" s="137">
        <f>IF(N971="zákl. přenesená",J971,0)</f>
        <v>0</v>
      </c>
      <c r="BH971" s="137">
        <f>IF(N971="sníž. přenesená",J971,0)</f>
        <v>0</v>
      </c>
      <c r="BI971" s="137">
        <f>IF(N971="nulová",J971,0)</f>
        <v>0</v>
      </c>
      <c r="BJ971" s="14" t="s">
        <v>76</v>
      </c>
      <c r="BK971" s="137">
        <f>ROUND(I971*H971,2)</f>
        <v>0</v>
      </c>
      <c r="BL971" s="14" t="s">
        <v>123</v>
      </c>
      <c r="BM971" s="136" t="s">
        <v>1808</v>
      </c>
    </row>
    <row r="972" spans="2:65" s="1" customFormat="1" ht="19.5" x14ac:dyDescent="0.2">
      <c r="B972" s="29"/>
      <c r="D972" s="138" t="s">
        <v>124</v>
      </c>
      <c r="F972" s="139" t="s">
        <v>1809</v>
      </c>
      <c r="I972" s="140"/>
      <c r="L972" s="29"/>
      <c r="M972" s="141"/>
      <c r="T972" s="50"/>
      <c r="AT972" s="14" t="s">
        <v>124</v>
      </c>
      <c r="AU972" s="14" t="s">
        <v>78</v>
      </c>
    </row>
    <row r="973" spans="2:65" s="1" customFormat="1" ht="24.2" customHeight="1" x14ac:dyDescent="0.2">
      <c r="B973" s="124"/>
      <c r="C973" s="125" t="s">
        <v>953</v>
      </c>
      <c r="D973" s="125" t="s">
        <v>118</v>
      </c>
      <c r="E973" s="126" t="s">
        <v>1810</v>
      </c>
      <c r="F973" s="127" t="s">
        <v>1811</v>
      </c>
      <c r="G973" s="128" t="s">
        <v>147</v>
      </c>
      <c r="H973" s="129">
        <v>50</v>
      </c>
      <c r="I973" s="130"/>
      <c r="J973" s="131">
        <f>ROUND(I973*H973,2)</f>
        <v>0</v>
      </c>
      <c r="K973" s="127" t="s">
        <v>122</v>
      </c>
      <c r="L973" s="29"/>
      <c r="M973" s="132" t="s">
        <v>3</v>
      </c>
      <c r="N973" s="133" t="s">
        <v>39</v>
      </c>
      <c r="P973" s="134">
        <f>O973*H973</f>
        <v>0</v>
      </c>
      <c r="Q973" s="134">
        <v>0</v>
      </c>
      <c r="R973" s="134">
        <f>Q973*H973</f>
        <v>0</v>
      </c>
      <c r="S973" s="134">
        <v>0</v>
      </c>
      <c r="T973" s="135">
        <f>S973*H973</f>
        <v>0</v>
      </c>
      <c r="AR973" s="136" t="s">
        <v>123</v>
      </c>
      <c r="AT973" s="136" t="s">
        <v>118</v>
      </c>
      <c r="AU973" s="136" t="s">
        <v>78</v>
      </c>
      <c r="AY973" s="14" t="s">
        <v>115</v>
      </c>
      <c r="BE973" s="137">
        <f>IF(N973="základní",J973,0)</f>
        <v>0</v>
      </c>
      <c r="BF973" s="137">
        <f>IF(N973="snížená",J973,0)</f>
        <v>0</v>
      </c>
      <c r="BG973" s="137">
        <f>IF(N973="zákl. přenesená",J973,0)</f>
        <v>0</v>
      </c>
      <c r="BH973" s="137">
        <f>IF(N973="sníž. přenesená",J973,0)</f>
        <v>0</v>
      </c>
      <c r="BI973" s="137">
        <f>IF(N973="nulová",J973,0)</f>
        <v>0</v>
      </c>
      <c r="BJ973" s="14" t="s">
        <v>76</v>
      </c>
      <c r="BK973" s="137">
        <f>ROUND(I973*H973,2)</f>
        <v>0</v>
      </c>
      <c r="BL973" s="14" t="s">
        <v>123</v>
      </c>
      <c r="BM973" s="136" t="s">
        <v>1812</v>
      </c>
    </row>
    <row r="974" spans="2:65" s="1" customFormat="1" ht="19.5" x14ac:dyDescent="0.2">
      <c r="B974" s="29"/>
      <c r="D974" s="138" t="s">
        <v>124</v>
      </c>
      <c r="F974" s="139" t="s">
        <v>1809</v>
      </c>
      <c r="I974" s="140"/>
      <c r="L974" s="29"/>
      <c r="M974" s="141"/>
      <c r="T974" s="50"/>
      <c r="AT974" s="14" t="s">
        <v>124</v>
      </c>
      <c r="AU974" s="14" t="s">
        <v>78</v>
      </c>
    </row>
    <row r="975" spans="2:65" s="1" customFormat="1" ht="24.2" customHeight="1" x14ac:dyDescent="0.2">
      <c r="B975" s="124"/>
      <c r="C975" s="125" t="s">
        <v>1813</v>
      </c>
      <c r="D975" s="125" t="s">
        <v>118</v>
      </c>
      <c r="E975" s="126" t="s">
        <v>1814</v>
      </c>
      <c r="F975" s="127" t="s">
        <v>1815</v>
      </c>
      <c r="G975" s="128" t="s">
        <v>408</v>
      </c>
      <c r="H975" s="129">
        <v>4</v>
      </c>
      <c r="I975" s="130"/>
      <c r="J975" s="131">
        <f>ROUND(I975*H975,2)</f>
        <v>0</v>
      </c>
      <c r="K975" s="127" t="s">
        <v>122</v>
      </c>
      <c r="L975" s="29"/>
      <c r="M975" s="132" t="s">
        <v>3</v>
      </c>
      <c r="N975" s="133" t="s">
        <v>39</v>
      </c>
      <c r="P975" s="134">
        <f>O975*H975</f>
        <v>0</v>
      </c>
      <c r="Q975" s="134">
        <v>0</v>
      </c>
      <c r="R975" s="134">
        <f>Q975*H975</f>
        <v>0</v>
      </c>
      <c r="S975" s="134">
        <v>0</v>
      </c>
      <c r="T975" s="135">
        <f>S975*H975</f>
        <v>0</v>
      </c>
      <c r="AR975" s="136" t="s">
        <v>123</v>
      </c>
      <c r="AT975" s="136" t="s">
        <v>118</v>
      </c>
      <c r="AU975" s="136" t="s">
        <v>78</v>
      </c>
      <c r="AY975" s="14" t="s">
        <v>115</v>
      </c>
      <c r="BE975" s="137">
        <f>IF(N975="základní",J975,0)</f>
        <v>0</v>
      </c>
      <c r="BF975" s="137">
        <f>IF(N975="snížená",J975,0)</f>
        <v>0</v>
      </c>
      <c r="BG975" s="137">
        <f>IF(N975="zákl. přenesená",J975,0)</f>
        <v>0</v>
      </c>
      <c r="BH975" s="137">
        <f>IF(N975="sníž. přenesená",J975,0)</f>
        <v>0</v>
      </c>
      <c r="BI975" s="137">
        <f>IF(N975="nulová",J975,0)</f>
        <v>0</v>
      </c>
      <c r="BJ975" s="14" t="s">
        <v>76</v>
      </c>
      <c r="BK975" s="137">
        <f>ROUND(I975*H975,2)</f>
        <v>0</v>
      </c>
      <c r="BL975" s="14" t="s">
        <v>123</v>
      </c>
      <c r="BM975" s="136" t="s">
        <v>1816</v>
      </c>
    </row>
    <row r="976" spans="2:65" s="1" customFormat="1" ht="19.5" x14ac:dyDescent="0.2">
      <c r="B976" s="29"/>
      <c r="D976" s="138" t="s">
        <v>124</v>
      </c>
      <c r="F976" s="139" t="s">
        <v>1817</v>
      </c>
      <c r="I976" s="140"/>
      <c r="L976" s="29"/>
      <c r="M976" s="141"/>
      <c r="T976" s="50"/>
      <c r="AT976" s="14" t="s">
        <v>124</v>
      </c>
      <c r="AU976" s="14" t="s">
        <v>78</v>
      </c>
    </row>
    <row r="977" spans="2:65" s="1" customFormat="1" ht="24.2" customHeight="1" x14ac:dyDescent="0.2">
      <c r="B977" s="124"/>
      <c r="C977" s="125" t="s">
        <v>957</v>
      </c>
      <c r="D977" s="125" t="s">
        <v>118</v>
      </c>
      <c r="E977" s="126" t="s">
        <v>1818</v>
      </c>
      <c r="F977" s="127" t="s">
        <v>1819</v>
      </c>
      <c r="G977" s="128" t="s">
        <v>408</v>
      </c>
      <c r="H977" s="129">
        <v>4</v>
      </c>
      <c r="I977" s="130"/>
      <c r="J977" s="131">
        <f>ROUND(I977*H977,2)</f>
        <v>0</v>
      </c>
      <c r="K977" s="127" t="s">
        <v>122</v>
      </c>
      <c r="L977" s="29"/>
      <c r="M977" s="132" t="s">
        <v>3</v>
      </c>
      <c r="N977" s="133" t="s">
        <v>39</v>
      </c>
      <c r="P977" s="134">
        <f>O977*H977</f>
        <v>0</v>
      </c>
      <c r="Q977" s="134">
        <v>0</v>
      </c>
      <c r="R977" s="134">
        <f>Q977*H977</f>
        <v>0</v>
      </c>
      <c r="S977" s="134">
        <v>0</v>
      </c>
      <c r="T977" s="135">
        <f>S977*H977</f>
        <v>0</v>
      </c>
      <c r="AR977" s="136" t="s">
        <v>123</v>
      </c>
      <c r="AT977" s="136" t="s">
        <v>118</v>
      </c>
      <c r="AU977" s="136" t="s">
        <v>78</v>
      </c>
      <c r="AY977" s="14" t="s">
        <v>115</v>
      </c>
      <c r="BE977" s="137">
        <f>IF(N977="základní",J977,0)</f>
        <v>0</v>
      </c>
      <c r="BF977" s="137">
        <f>IF(N977="snížená",J977,0)</f>
        <v>0</v>
      </c>
      <c r="BG977" s="137">
        <f>IF(N977="zákl. přenesená",J977,0)</f>
        <v>0</v>
      </c>
      <c r="BH977" s="137">
        <f>IF(N977="sníž. přenesená",J977,0)</f>
        <v>0</v>
      </c>
      <c r="BI977" s="137">
        <f>IF(N977="nulová",J977,0)</f>
        <v>0</v>
      </c>
      <c r="BJ977" s="14" t="s">
        <v>76</v>
      </c>
      <c r="BK977" s="137">
        <f>ROUND(I977*H977,2)</f>
        <v>0</v>
      </c>
      <c r="BL977" s="14" t="s">
        <v>123</v>
      </c>
      <c r="BM977" s="136" t="s">
        <v>1820</v>
      </c>
    </row>
    <row r="978" spans="2:65" s="1" customFormat="1" ht="19.5" x14ac:dyDescent="0.2">
      <c r="B978" s="29"/>
      <c r="D978" s="138" t="s">
        <v>124</v>
      </c>
      <c r="F978" s="139" t="s">
        <v>1817</v>
      </c>
      <c r="I978" s="140"/>
      <c r="L978" s="29"/>
      <c r="M978" s="141"/>
      <c r="T978" s="50"/>
      <c r="AT978" s="14" t="s">
        <v>124</v>
      </c>
      <c r="AU978" s="14" t="s">
        <v>78</v>
      </c>
    </row>
    <row r="979" spans="2:65" s="1" customFormat="1" ht="24.2" customHeight="1" x14ac:dyDescent="0.2">
      <c r="B979" s="124"/>
      <c r="C979" s="125" t="s">
        <v>1821</v>
      </c>
      <c r="D979" s="125" t="s">
        <v>118</v>
      </c>
      <c r="E979" s="126" t="s">
        <v>1822</v>
      </c>
      <c r="F979" s="127" t="s">
        <v>1823</v>
      </c>
      <c r="G979" s="128" t="s">
        <v>408</v>
      </c>
      <c r="H979" s="129">
        <v>4</v>
      </c>
      <c r="I979" s="130"/>
      <c r="J979" s="131">
        <f>ROUND(I979*H979,2)</f>
        <v>0</v>
      </c>
      <c r="K979" s="127" t="s">
        <v>122</v>
      </c>
      <c r="L979" s="29"/>
      <c r="M979" s="132" t="s">
        <v>3</v>
      </c>
      <c r="N979" s="133" t="s">
        <v>39</v>
      </c>
      <c r="P979" s="134">
        <f>O979*H979</f>
        <v>0</v>
      </c>
      <c r="Q979" s="134">
        <v>0</v>
      </c>
      <c r="R979" s="134">
        <f>Q979*H979</f>
        <v>0</v>
      </c>
      <c r="S979" s="134">
        <v>0</v>
      </c>
      <c r="T979" s="135">
        <f>S979*H979</f>
        <v>0</v>
      </c>
      <c r="AR979" s="136" t="s">
        <v>123</v>
      </c>
      <c r="AT979" s="136" t="s">
        <v>118</v>
      </c>
      <c r="AU979" s="136" t="s">
        <v>78</v>
      </c>
      <c r="AY979" s="14" t="s">
        <v>115</v>
      </c>
      <c r="BE979" s="137">
        <f>IF(N979="základní",J979,0)</f>
        <v>0</v>
      </c>
      <c r="BF979" s="137">
        <f>IF(N979="snížená",J979,0)</f>
        <v>0</v>
      </c>
      <c r="BG979" s="137">
        <f>IF(N979="zákl. přenesená",J979,0)</f>
        <v>0</v>
      </c>
      <c r="BH979" s="137">
        <f>IF(N979="sníž. přenesená",J979,0)</f>
        <v>0</v>
      </c>
      <c r="BI979" s="137">
        <f>IF(N979="nulová",J979,0)</f>
        <v>0</v>
      </c>
      <c r="BJ979" s="14" t="s">
        <v>76</v>
      </c>
      <c r="BK979" s="137">
        <f>ROUND(I979*H979,2)</f>
        <v>0</v>
      </c>
      <c r="BL979" s="14" t="s">
        <v>123</v>
      </c>
      <c r="BM979" s="136" t="s">
        <v>1824</v>
      </c>
    </row>
    <row r="980" spans="2:65" s="1" customFormat="1" ht="19.5" x14ac:dyDescent="0.2">
      <c r="B980" s="29"/>
      <c r="D980" s="138" t="s">
        <v>124</v>
      </c>
      <c r="F980" s="139" t="s">
        <v>1817</v>
      </c>
      <c r="I980" s="140"/>
      <c r="L980" s="29"/>
      <c r="M980" s="141"/>
      <c r="T980" s="50"/>
      <c r="AT980" s="14" t="s">
        <v>124</v>
      </c>
      <c r="AU980" s="14" t="s">
        <v>78</v>
      </c>
    </row>
    <row r="981" spans="2:65" s="1" customFormat="1" ht="24.2" customHeight="1" x14ac:dyDescent="0.2">
      <c r="B981" s="124"/>
      <c r="C981" s="125" t="s">
        <v>960</v>
      </c>
      <c r="D981" s="125" t="s">
        <v>118</v>
      </c>
      <c r="E981" s="126" t="s">
        <v>1825</v>
      </c>
      <c r="F981" s="127" t="s">
        <v>1826</v>
      </c>
      <c r="G981" s="128" t="s">
        <v>408</v>
      </c>
      <c r="H981" s="129">
        <v>8</v>
      </c>
      <c r="I981" s="130"/>
      <c r="J981" s="131">
        <f>ROUND(I981*H981,2)</f>
        <v>0</v>
      </c>
      <c r="K981" s="127" t="s">
        <v>122</v>
      </c>
      <c r="L981" s="29"/>
      <c r="M981" s="132" t="s">
        <v>3</v>
      </c>
      <c r="N981" s="133" t="s">
        <v>39</v>
      </c>
      <c r="P981" s="134">
        <f>O981*H981</f>
        <v>0</v>
      </c>
      <c r="Q981" s="134">
        <v>0</v>
      </c>
      <c r="R981" s="134">
        <f>Q981*H981</f>
        <v>0</v>
      </c>
      <c r="S981" s="134">
        <v>0</v>
      </c>
      <c r="T981" s="135">
        <f>S981*H981</f>
        <v>0</v>
      </c>
      <c r="AR981" s="136" t="s">
        <v>123</v>
      </c>
      <c r="AT981" s="136" t="s">
        <v>118</v>
      </c>
      <c r="AU981" s="136" t="s">
        <v>78</v>
      </c>
      <c r="AY981" s="14" t="s">
        <v>115</v>
      </c>
      <c r="BE981" s="137">
        <f>IF(N981="základní",J981,0)</f>
        <v>0</v>
      </c>
      <c r="BF981" s="137">
        <f>IF(N981="snížená",J981,0)</f>
        <v>0</v>
      </c>
      <c r="BG981" s="137">
        <f>IF(N981="zákl. přenesená",J981,0)</f>
        <v>0</v>
      </c>
      <c r="BH981" s="137">
        <f>IF(N981="sníž. přenesená",J981,0)</f>
        <v>0</v>
      </c>
      <c r="BI981" s="137">
        <f>IF(N981="nulová",J981,0)</f>
        <v>0</v>
      </c>
      <c r="BJ981" s="14" t="s">
        <v>76</v>
      </c>
      <c r="BK981" s="137">
        <f>ROUND(I981*H981,2)</f>
        <v>0</v>
      </c>
      <c r="BL981" s="14" t="s">
        <v>123</v>
      </c>
      <c r="BM981" s="136" t="s">
        <v>1827</v>
      </c>
    </row>
    <row r="982" spans="2:65" s="1" customFormat="1" ht="19.5" x14ac:dyDescent="0.2">
      <c r="B982" s="29"/>
      <c r="D982" s="138" t="s">
        <v>124</v>
      </c>
      <c r="F982" s="139" t="s">
        <v>1817</v>
      </c>
      <c r="I982" s="140"/>
      <c r="L982" s="29"/>
      <c r="M982" s="141"/>
      <c r="T982" s="50"/>
      <c r="AT982" s="14" t="s">
        <v>124</v>
      </c>
      <c r="AU982" s="14" t="s">
        <v>78</v>
      </c>
    </row>
    <row r="983" spans="2:65" s="1" customFormat="1" ht="24.2" customHeight="1" x14ac:dyDescent="0.2">
      <c r="B983" s="124"/>
      <c r="C983" s="125" t="s">
        <v>1828</v>
      </c>
      <c r="D983" s="125" t="s">
        <v>118</v>
      </c>
      <c r="E983" s="126" t="s">
        <v>1829</v>
      </c>
      <c r="F983" s="127" t="s">
        <v>1830</v>
      </c>
      <c r="G983" s="128" t="s">
        <v>408</v>
      </c>
      <c r="H983" s="129">
        <v>2</v>
      </c>
      <c r="I983" s="130"/>
      <c r="J983" s="131">
        <f>ROUND(I983*H983,2)</f>
        <v>0</v>
      </c>
      <c r="K983" s="127" t="s">
        <v>122</v>
      </c>
      <c r="L983" s="29"/>
      <c r="M983" s="132" t="s">
        <v>3</v>
      </c>
      <c r="N983" s="133" t="s">
        <v>39</v>
      </c>
      <c r="P983" s="134">
        <f>O983*H983</f>
        <v>0</v>
      </c>
      <c r="Q983" s="134">
        <v>0</v>
      </c>
      <c r="R983" s="134">
        <f>Q983*H983</f>
        <v>0</v>
      </c>
      <c r="S983" s="134">
        <v>0</v>
      </c>
      <c r="T983" s="135">
        <f>S983*H983</f>
        <v>0</v>
      </c>
      <c r="AR983" s="136" t="s">
        <v>123</v>
      </c>
      <c r="AT983" s="136" t="s">
        <v>118</v>
      </c>
      <c r="AU983" s="136" t="s">
        <v>78</v>
      </c>
      <c r="AY983" s="14" t="s">
        <v>115</v>
      </c>
      <c r="BE983" s="137">
        <f>IF(N983="základní",J983,0)</f>
        <v>0</v>
      </c>
      <c r="BF983" s="137">
        <f>IF(N983="snížená",J983,0)</f>
        <v>0</v>
      </c>
      <c r="BG983" s="137">
        <f>IF(N983="zákl. přenesená",J983,0)</f>
        <v>0</v>
      </c>
      <c r="BH983" s="137">
        <f>IF(N983="sníž. přenesená",J983,0)</f>
        <v>0</v>
      </c>
      <c r="BI983" s="137">
        <f>IF(N983="nulová",J983,0)</f>
        <v>0</v>
      </c>
      <c r="BJ983" s="14" t="s">
        <v>76</v>
      </c>
      <c r="BK983" s="137">
        <f>ROUND(I983*H983,2)</f>
        <v>0</v>
      </c>
      <c r="BL983" s="14" t="s">
        <v>123</v>
      </c>
      <c r="BM983" s="136" t="s">
        <v>1831</v>
      </c>
    </row>
    <row r="984" spans="2:65" s="1" customFormat="1" ht="19.5" x14ac:dyDescent="0.2">
      <c r="B984" s="29"/>
      <c r="D984" s="138" t="s">
        <v>124</v>
      </c>
      <c r="F984" s="139" t="s">
        <v>1817</v>
      </c>
      <c r="I984" s="140"/>
      <c r="L984" s="29"/>
      <c r="M984" s="141"/>
      <c r="T984" s="50"/>
      <c r="AT984" s="14" t="s">
        <v>124</v>
      </c>
      <c r="AU984" s="14" t="s">
        <v>78</v>
      </c>
    </row>
    <row r="985" spans="2:65" s="1" customFormat="1" ht="24.2" customHeight="1" x14ac:dyDescent="0.2">
      <c r="B985" s="124"/>
      <c r="C985" s="125" t="s">
        <v>965</v>
      </c>
      <c r="D985" s="125" t="s">
        <v>118</v>
      </c>
      <c r="E985" s="126" t="s">
        <v>1832</v>
      </c>
      <c r="F985" s="127" t="s">
        <v>1833</v>
      </c>
      <c r="G985" s="128" t="s">
        <v>408</v>
      </c>
      <c r="H985" s="129">
        <v>4</v>
      </c>
      <c r="I985" s="130"/>
      <c r="J985" s="131">
        <f>ROUND(I985*H985,2)</f>
        <v>0</v>
      </c>
      <c r="K985" s="127" t="s">
        <v>122</v>
      </c>
      <c r="L985" s="29"/>
      <c r="M985" s="132" t="s">
        <v>3</v>
      </c>
      <c r="N985" s="133" t="s">
        <v>39</v>
      </c>
      <c r="P985" s="134">
        <f>O985*H985</f>
        <v>0</v>
      </c>
      <c r="Q985" s="134">
        <v>0</v>
      </c>
      <c r="R985" s="134">
        <f>Q985*H985</f>
        <v>0</v>
      </c>
      <c r="S985" s="134">
        <v>0</v>
      </c>
      <c r="T985" s="135">
        <f>S985*H985</f>
        <v>0</v>
      </c>
      <c r="AR985" s="136" t="s">
        <v>123</v>
      </c>
      <c r="AT985" s="136" t="s">
        <v>118</v>
      </c>
      <c r="AU985" s="136" t="s">
        <v>78</v>
      </c>
      <c r="AY985" s="14" t="s">
        <v>115</v>
      </c>
      <c r="BE985" s="137">
        <f>IF(N985="základní",J985,0)</f>
        <v>0</v>
      </c>
      <c r="BF985" s="137">
        <f>IF(N985="snížená",J985,0)</f>
        <v>0</v>
      </c>
      <c r="BG985" s="137">
        <f>IF(N985="zákl. přenesená",J985,0)</f>
        <v>0</v>
      </c>
      <c r="BH985" s="137">
        <f>IF(N985="sníž. přenesená",J985,0)</f>
        <v>0</v>
      </c>
      <c r="BI985" s="137">
        <f>IF(N985="nulová",J985,0)</f>
        <v>0</v>
      </c>
      <c r="BJ985" s="14" t="s">
        <v>76</v>
      </c>
      <c r="BK985" s="137">
        <f>ROUND(I985*H985,2)</f>
        <v>0</v>
      </c>
      <c r="BL985" s="14" t="s">
        <v>123</v>
      </c>
      <c r="BM985" s="136" t="s">
        <v>1834</v>
      </c>
    </row>
    <row r="986" spans="2:65" s="1" customFormat="1" ht="19.5" x14ac:dyDescent="0.2">
      <c r="B986" s="29"/>
      <c r="D986" s="138" t="s">
        <v>124</v>
      </c>
      <c r="F986" s="139" t="s">
        <v>1817</v>
      </c>
      <c r="I986" s="140"/>
      <c r="L986" s="29"/>
      <c r="M986" s="141"/>
      <c r="T986" s="50"/>
      <c r="AT986" s="14" t="s">
        <v>124</v>
      </c>
      <c r="AU986" s="14" t="s">
        <v>78</v>
      </c>
    </row>
    <row r="987" spans="2:65" s="1" customFormat="1" ht="24.2" customHeight="1" x14ac:dyDescent="0.2">
      <c r="B987" s="124"/>
      <c r="C987" s="125" t="s">
        <v>1835</v>
      </c>
      <c r="D987" s="125" t="s">
        <v>118</v>
      </c>
      <c r="E987" s="126" t="s">
        <v>1836</v>
      </c>
      <c r="F987" s="127" t="s">
        <v>1837</v>
      </c>
      <c r="G987" s="128" t="s">
        <v>408</v>
      </c>
      <c r="H987" s="129">
        <v>4</v>
      </c>
      <c r="I987" s="130"/>
      <c r="J987" s="131">
        <f>ROUND(I987*H987,2)</f>
        <v>0</v>
      </c>
      <c r="K987" s="127" t="s">
        <v>122</v>
      </c>
      <c r="L987" s="29"/>
      <c r="M987" s="132" t="s">
        <v>3</v>
      </c>
      <c r="N987" s="133" t="s">
        <v>39</v>
      </c>
      <c r="P987" s="134">
        <f>O987*H987</f>
        <v>0</v>
      </c>
      <c r="Q987" s="134">
        <v>0</v>
      </c>
      <c r="R987" s="134">
        <f>Q987*H987</f>
        <v>0</v>
      </c>
      <c r="S987" s="134">
        <v>0</v>
      </c>
      <c r="T987" s="135">
        <f>S987*H987</f>
        <v>0</v>
      </c>
      <c r="AR987" s="136" t="s">
        <v>123</v>
      </c>
      <c r="AT987" s="136" t="s">
        <v>118</v>
      </c>
      <c r="AU987" s="136" t="s">
        <v>78</v>
      </c>
      <c r="AY987" s="14" t="s">
        <v>115</v>
      </c>
      <c r="BE987" s="137">
        <f>IF(N987="základní",J987,0)</f>
        <v>0</v>
      </c>
      <c r="BF987" s="137">
        <f>IF(N987="snížená",J987,0)</f>
        <v>0</v>
      </c>
      <c r="BG987" s="137">
        <f>IF(N987="zákl. přenesená",J987,0)</f>
        <v>0</v>
      </c>
      <c r="BH987" s="137">
        <f>IF(N987="sníž. přenesená",J987,0)</f>
        <v>0</v>
      </c>
      <c r="BI987" s="137">
        <f>IF(N987="nulová",J987,0)</f>
        <v>0</v>
      </c>
      <c r="BJ987" s="14" t="s">
        <v>76</v>
      </c>
      <c r="BK987" s="137">
        <f>ROUND(I987*H987,2)</f>
        <v>0</v>
      </c>
      <c r="BL987" s="14" t="s">
        <v>123</v>
      </c>
      <c r="BM987" s="136" t="s">
        <v>1838</v>
      </c>
    </row>
    <row r="988" spans="2:65" s="1" customFormat="1" ht="19.5" x14ac:dyDescent="0.2">
      <c r="B988" s="29"/>
      <c r="D988" s="138" t="s">
        <v>124</v>
      </c>
      <c r="F988" s="139" t="s">
        <v>1817</v>
      </c>
      <c r="I988" s="140"/>
      <c r="L988" s="29"/>
      <c r="M988" s="141"/>
      <c r="T988" s="50"/>
      <c r="AT988" s="14" t="s">
        <v>124</v>
      </c>
      <c r="AU988" s="14" t="s">
        <v>78</v>
      </c>
    </row>
    <row r="989" spans="2:65" s="1" customFormat="1" ht="24.2" customHeight="1" x14ac:dyDescent="0.2">
      <c r="B989" s="124"/>
      <c r="C989" s="125" t="s">
        <v>968</v>
      </c>
      <c r="D989" s="125" t="s">
        <v>118</v>
      </c>
      <c r="E989" s="126" t="s">
        <v>1839</v>
      </c>
      <c r="F989" s="127" t="s">
        <v>1840</v>
      </c>
      <c r="G989" s="128" t="s">
        <v>408</v>
      </c>
      <c r="H989" s="129">
        <v>4</v>
      </c>
      <c r="I989" s="130"/>
      <c r="J989" s="131">
        <f>ROUND(I989*H989,2)</f>
        <v>0</v>
      </c>
      <c r="K989" s="127" t="s">
        <v>122</v>
      </c>
      <c r="L989" s="29"/>
      <c r="M989" s="132" t="s">
        <v>3</v>
      </c>
      <c r="N989" s="133" t="s">
        <v>39</v>
      </c>
      <c r="P989" s="134">
        <f>O989*H989</f>
        <v>0</v>
      </c>
      <c r="Q989" s="134">
        <v>0</v>
      </c>
      <c r="R989" s="134">
        <f>Q989*H989</f>
        <v>0</v>
      </c>
      <c r="S989" s="134">
        <v>0</v>
      </c>
      <c r="T989" s="135">
        <f>S989*H989</f>
        <v>0</v>
      </c>
      <c r="AR989" s="136" t="s">
        <v>123</v>
      </c>
      <c r="AT989" s="136" t="s">
        <v>118</v>
      </c>
      <c r="AU989" s="136" t="s">
        <v>78</v>
      </c>
      <c r="AY989" s="14" t="s">
        <v>115</v>
      </c>
      <c r="BE989" s="137">
        <f>IF(N989="základní",J989,0)</f>
        <v>0</v>
      </c>
      <c r="BF989" s="137">
        <f>IF(N989="snížená",J989,0)</f>
        <v>0</v>
      </c>
      <c r="BG989" s="137">
        <f>IF(N989="zákl. přenesená",J989,0)</f>
        <v>0</v>
      </c>
      <c r="BH989" s="137">
        <f>IF(N989="sníž. přenesená",J989,0)</f>
        <v>0</v>
      </c>
      <c r="BI989" s="137">
        <f>IF(N989="nulová",J989,0)</f>
        <v>0</v>
      </c>
      <c r="BJ989" s="14" t="s">
        <v>76</v>
      </c>
      <c r="BK989" s="137">
        <f>ROUND(I989*H989,2)</f>
        <v>0</v>
      </c>
      <c r="BL989" s="14" t="s">
        <v>123</v>
      </c>
      <c r="BM989" s="136" t="s">
        <v>1841</v>
      </c>
    </row>
    <row r="990" spans="2:65" s="1" customFormat="1" ht="19.5" x14ac:dyDescent="0.2">
      <c r="B990" s="29"/>
      <c r="D990" s="138" t="s">
        <v>124</v>
      </c>
      <c r="F990" s="139" t="s">
        <v>1817</v>
      </c>
      <c r="I990" s="140"/>
      <c r="L990" s="29"/>
      <c r="M990" s="141"/>
      <c r="T990" s="50"/>
      <c r="AT990" s="14" t="s">
        <v>124</v>
      </c>
      <c r="AU990" s="14" t="s">
        <v>78</v>
      </c>
    </row>
    <row r="991" spans="2:65" s="1" customFormat="1" ht="24.2" customHeight="1" x14ac:dyDescent="0.2">
      <c r="B991" s="124"/>
      <c r="C991" s="125" t="s">
        <v>1842</v>
      </c>
      <c r="D991" s="125" t="s">
        <v>118</v>
      </c>
      <c r="E991" s="126" t="s">
        <v>1843</v>
      </c>
      <c r="F991" s="127" t="s">
        <v>1844</v>
      </c>
      <c r="G991" s="128" t="s">
        <v>408</v>
      </c>
      <c r="H991" s="129">
        <v>4</v>
      </c>
      <c r="I991" s="130"/>
      <c r="J991" s="131">
        <f>ROUND(I991*H991,2)</f>
        <v>0</v>
      </c>
      <c r="K991" s="127" t="s">
        <v>122</v>
      </c>
      <c r="L991" s="29"/>
      <c r="M991" s="132" t="s">
        <v>3</v>
      </c>
      <c r="N991" s="133" t="s">
        <v>39</v>
      </c>
      <c r="P991" s="134">
        <f>O991*H991</f>
        <v>0</v>
      </c>
      <c r="Q991" s="134">
        <v>0</v>
      </c>
      <c r="R991" s="134">
        <f>Q991*H991</f>
        <v>0</v>
      </c>
      <c r="S991" s="134">
        <v>0</v>
      </c>
      <c r="T991" s="135">
        <f>S991*H991</f>
        <v>0</v>
      </c>
      <c r="AR991" s="136" t="s">
        <v>123</v>
      </c>
      <c r="AT991" s="136" t="s">
        <v>118</v>
      </c>
      <c r="AU991" s="136" t="s">
        <v>78</v>
      </c>
      <c r="AY991" s="14" t="s">
        <v>115</v>
      </c>
      <c r="BE991" s="137">
        <f>IF(N991="základní",J991,0)</f>
        <v>0</v>
      </c>
      <c r="BF991" s="137">
        <f>IF(N991="snížená",J991,0)</f>
        <v>0</v>
      </c>
      <c r="BG991" s="137">
        <f>IF(N991="zákl. přenesená",J991,0)</f>
        <v>0</v>
      </c>
      <c r="BH991" s="137">
        <f>IF(N991="sníž. přenesená",J991,0)</f>
        <v>0</v>
      </c>
      <c r="BI991" s="137">
        <f>IF(N991="nulová",J991,0)</f>
        <v>0</v>
      </c>
      <c r="BJ991" s="14" t="s">
        <v>76</v>
      </c>
      <c r="BK991" s="137">
        <f>ROUND(I991*H991,2)</f>
        <v>0</v>
      </c>
      <c r="BL991" s="14" t="s">
        <v>123</v>
      </c>
      <c r="BM991" s="136" t="s">
        <v>1845</v>
      </c>
    </row>
    <row r="992" spans="2:65" s="1" customFormat="1" ht="19.5" x14ac:dyDescent="0.2">
      <c r="B992" s="29"/>
      <c r="D992" s="138" t="s">
        <v>124</v>
      </c>
      <c r="F992" s="139" t="s">
        <v>1817</v>
      </c>
      <c r="I992" s="140"/>
      <c r="L992" s="29"/>
      <c r="M992" s="141"/>
      <c r="T992" s="50"/>
      <c r="AT992" s="14" t="s">
        <v>124</v>
      </c>
      <c r="AU992" s="14" t="s">
        <v>78</v>
      </c>
    </row>
    <row r="993" spans="2:65" s="1" customFormat="1" ht="24.2" customHeight="1" x14ac:dyDescent="0.2">
      <c r="B993" s="124"/>
      <c r="C993" s="125" t="s">
        <v>972</v>
      </c>
      <c r="D993" s="125" t="s">
        <v>118</v>
      </c>
      <c r="E993" s="126" t="s">
        <v>1846</v>
      </c>
      <c r="F993" s="127" t="s">
        <v>1847</v>
      </c>
      <c r="G993" s="128" t="s">
        <v>408</v>
      </c>
      <c r="H993" s="129">
        <v>8</v>
      </c>
      <c r="I993" s="130"/>
      <c r="J993" s="131">
        <f>ROUND(I993*H993,2)</f>
        <v>0</v>
      </c>
      <c r="K993" s="127" t="s">
        <v>122</v>
      </c>
      <c r="L993" s="29"/>
      <c r="M993" s="132" t="s">
        <v>3</v>
      </c>
      <c r="N993" s="133" t="s">
        <v>39</v>
      </c>
      <c r="P993" s="134">
        <f>O993*H993</f>
        <v>0</v>
      </c>
      <c r="Q993" s="134">
        <v>0</v>
      </c>
      <c r="R993" s="134">
        <f>Q993*H993</f>
        <v>0</v>
      </c>
      <c r="S993" s="134">
        <v>0</v>
      </c>
      <c r="T993" s="135">
        <f>S993*H993</f>
        <v>0</v>
      </c>
      <c r="AR993" s="136" t="s">
        <v>123</v>
      </c>
      <c r="AT993" s="136" t="s">
        <v>118</v>
      </c>
      <c r="AU993" s="136" t="s">
        <v>78</v>
      </c>
      <c r="AY993" s="14" t="s">
        <v>115</v>
      </c>
      <c r="BE993" s="137">
        <f>IF(N993="základní",J993,0)</f>
        <v>0</v>
      </c>
      <c r="BF993" s="137">
        <f>IF(N993="snížená",J993,0)</f>
        <v>0</v>
      </c>
      <c r="BG993" s="137">
        <f>IF(N993="zákl. přenesená",J993,0)</f>
        <v>0</v>
      </c>
      <c r="BH993" s="137">
        <f>IF(N993="sníž. přenesená",J993,0)</f>
        <v>0</v>
      </c>
      <c r="BI993" s="137">
        <f>IF(N993="nulová",J993,0)</f>
        <v>0</v>
      </c>
      <c r="BJ993" s="14" t="s">
        <v>76</v>
      </c>
      <c r="BK993" s="137">
        <f>ROUND(I993*H993,2)</f>
        <v>0</v>
      </c>
      <c r="BL993" s="14" t="s">
        <v>123</v>
      </c>
      <c r="BM993" s="136" t="s">
        <v>1848</v>
      </c>
    </row>
    <row r="994" spans="2:65" s="1" customFormat="1" ht="19.5" x14ac:dyDescent="0.2">
      <c r="B994" s="29"/>
      <c r="D994" s="138" t="s">
        <v>124</v>
      </c>
      <c r="F994" s="139" t="s">
        <v>1817</v>
      </c>
      <c r="I994" s="140"/>
      <c r="L994" s="29"/>
      <c r="M994" s="141"/>
      <c r="T994" s="50"/>
      <c r="AT994" s="14" t="s">
        <v>124</v>
      </c>
      <c r="AU994" s="14" t="s">
        <v>78</v>
      </c>
    </row>
    <row r="995" spans="2:65" s="1" customFormat="1" ht="24.2" customHeight="1" x14ac:dyDescent="0.2">
      <c r="B995" s="124"/>
      <c r="C995" s="125" t="s">
        <v>1849</v>
      </c>
      <c r="D995" s="125" t="s">
        <v>118</v>
      </c>
      <c r="E995" s="126" t="s">
        <v>1850</v>
      </c>
      <c r="F995" s="127" t="s">
        <v>1851</v>
      </c>
      <c r="G995" s="128" t="s">
        <v>408</v>
      </c>
      <c r="H995" s="129">
        <v>2</v>
      </c>
      <c r="I995" s="130"/>
      <c r="J995" s="131">
        <f>ROUND(I995*H995,2)</f>
        <v>0</v>
      </c>
      <c r="K995" s="127" t="s">
        <v>122</v>
      </c>
      <c r="L995" s="29"/>
      <c r="M995" s="132" t="s">
        <v>3</v>
      </c>
      <c r="N995" s="133" t="s">
        <v>39</v>
      </c>
      <c r="P995" s="134">
        <f>O995*H995</f>
        <v>0</v>
      </c>
      <c r="Q995" s="134">
        <v>0</v>
      </c>
      <c r="R995" s="134">
        <f>Q995*H995</f>
        <v>0</v>
      </c>
      <c r="S995" s="134">
        <v>0</v>
      </c>
      <c r="T995" s="135">
        <f>S995*H995</f>
        <v>0</v>
      </c>
      <c r="AR995" s="136" t="s">
        <v>123</v>
      </c>
      <c r="AT995" s="136" t="s">
        <v>118</v>
      </c>
      <c r="AU995" s="136" t="s">
        <v>78</v>
      </c>
      <c r="AY995" s="14" t="s">
        <v>115</v>
      </c>
      <c r="BE995" s="137">
        <f>IF(N995="základní",J995,0)</f>
        <v>0</v>
      </c>
      <c r="BF995" s="137">
        <f>IF(N995="snížená",J995,0)</f>
        <v>0</v>
      </c>
      <c r="BG995" s="137">
        <f>IF(N995="zákl. přenesená",J995,0)</f>
        <v>0</v>
      </c>
      <c r="BH995" s="137">
        <f>IF(N995="sníž. přenesená",J995,0)</f>
        <v>0</v>
      </c>
      <c r="BI995" s="137">
        <f>IF(N995="nulová",J995,0)</f>
        <v>0</v>
      </c>
      <c r="BJ995" s="14" t="s">
        <v>76</v>
      </c>
      <c r="BK995" s="137">
        <f>ROUND(I995*H995,2)</f>
        <v>0</v>
      </c>
      <c r="BL995" s="14" t="s">
        <v>123</v>
      </c>
      <c r="BM995" s="136" t="s">
        <v>1852</v>
      </c>
    </row>
    <row r="996" spans="2:65" s="1" customFormat="1" ht="19.5" x14ac:dyDescent="0.2">
      <c r="B996" s="29"/>
      <c r="D996" s="138" t="s">
        <v>124</v>
      </c>
      <c r="F996" s="139" t="s">
        <v>1817</v>
      </c>
      <c r="I996" s="140"/>
      <c r="L996" s="29"/>
      <c r="M996" s="141"/>
      <c r="T996" s="50"/>
      <c r="AT996" s="14" t="s">
        <v>124</v>
      </c>
      <c r="AU996" s="14" t="s">
        <v>78</v>
      </c>
    </row>
    <row r="997" spans="2:65" s="1" customFormat="1" ht="24.2" customHeight="1" x14ac:dyDescent="0.2">
      <c r="B997" s="124"/>
      <c r="C997" s="125" t="s">
        <v>975</v>
      </c>
      <c r="D997" s="125" t="s">
        <v>118</v>
      </c>
      <c r="E997" s="126" t="s">
        <v>1853</v>
      </c>
      <c r="F997" s="127" t="s">
        <v>1854</v>
      </c>
      <c r="G997" s="128" t="s">
        <v>408</v>
      </c>
      <c r="H997" s="129">
        <v>4</v>
      </c>
      <c r="I997" s="130"/>
      <c r="J997" s="131">
        <f>ROUND(I997*H997,2)</f>
        <v>0</v>
      </c>
      <c r="K997" s="127" t="s">
        <v>122</v>
      </c>
      <c r="L997" s="29"/>
      <c r="M997" s="132" t="s">
        <v>3</v>
      </c>
      <c r="N997" s="133" t="s">
        <v>39</v>
      </c>
      <c r="P997" s="134">
        <f>O997*H997</f>
        <v>0</v>
      </c>
      <c r="Q997" s="134">
        <v>0</v>
      </c>
      <c r="R997" s="134">
        <f>Q997*H997</f>
        <v>0</v>
      </c>
      <c r="S997" s="134">
        <v>0</v>
      </c>
      <c r="T997" s="135">
        <f>S997*H997</f>
        <v>0</v>
      </c>
      <c r="AR997" s="136" t="s">
        <v>123</v>
      </c>
      <c r="AT997" s="136" t="s">
        <v>118</v>
      </c>
      <c r="AU997" s="136" t="s">
        <v>78</v>
      </c>
      <c r="AY997" s="14" t="s">
        <v>115</v>
      </c>
      <c r="BE997" s="137">
        <f>IF(N997="základní",J997,0)</f>
        <v>0</v>
      </c>
      <c r="BF997" s="137">
        <f>IF(N997="snížená",J997,0)</f>
        <v>0</v>
      </c>
      <c r="BG997" s="137">
        <f>IF(N997="zákl. přenesená",J997,0)</f>
        <v>0</v>
      </c>
      <c r="BH997" s="137">
        <f>IF(N997="sníž. přenesená",J997,0)</f>
        <v>0</v>
      </c>
      <c r="BI997" s="137">
        <f>IF(N997="nulová",J997,0)</f>
        <v>0</v>
      </c>
      <c r="BJ997" s="14" t="s">
        <v>76</v>
      </c>
      <c r="BK997" s="137">
        <f>ROUND(I997*H997,2)</f>
        <v>0</v>
      </c>
      <c r="BL997" s="14" t="s">
        <v>123</v>
      </c>
      <c r="BM997" s="136" t="s">
        <v>1855</v>
      </c>
    </row>
    <row r="998" spans="2:65" s="1" customFormat="1" ht="19.5" x14ac:dyDescent="0.2">
      <c r="B998" s="29"/>
      <c r="D998" s="138" t="s">
        <v>124</v>
      </c>
      <c r="F998" s="139" t="s">
        <v>1817</v>
      </c>
      <c r="I998" s="140"/>
      <c r="L998" s="29"/>
      <c r="M998" s="141"/>
      <c r="T998" s="50"/>
      <c r="AT998" s="14" t="s">
        <v>124</v>
      </c>
      <c r="AU998" s="14" t="s">
        <v>78</v>
      </c>
    </row>
    <row r="999" spans="2:65" s="1" customFormat="1" ht="24.2" customHeight="1" x14ac:dyDescent="0.2">
      <c r="B999" s="124"/>
      <c r="C999" s="125" t="s">
        <v>1856</v>
      </c>
      <c r="D999" s="125" t="s">
        <v>118</v>
      </c>
      <c r="E999" s="126" t="s">
        <v>1857</v>
      </c>
      <c r="F999" s="127" t="s">
        <v>1858</v>
      </c>
      <c r="G999" s="128" t="s">
        <v>408</v>
      </c>
      <c r="H999" s="129">
        <v>4</v>
      </c>
      <c r="I999" s="130"/>
      <c r="J999" s="131">
        <f>ROUND(I999*H999,2)</f>
        <v>0</v>
      </c>
      <c r="K999" s="127" t="s">
        <v>122</v>
      </c>
      <c r="L999" s="29"/>
      <c r="M999" s="132" t="s">
        <v>3</v>
      </c>
      <c r="N999" s="133" t="s">
        <v>39</v>
      </c>
      <c r="P999" s="134">
        <f>O999*H999</f>
        <v>0</v>
      </c>
      <c r="Q999" s="134">
        <v>0</v>
      </c>
      <c r="R999" s="134">
        <f>Q999*H999</f>
        <v>0</v>
      </c>
      <c r="S999" s="134">
        <v>0</v>
      </c>
      <c r="T999" s="135">
        <f>S999*H999</f>
        <v>0</v>
      </c>
      <c r="AR999" s="136" t="s">
        <v>123</v>
      </c>
      <c r="AT999" s="136" t="s">
        <v>118</v>
      </c>
      <c r="AU999" s="136" t="s">
        <v>78</v>
      </c>
      <c r="AY999" s="14" t="s">
        <v>115</v>
      </c>
      <c r="BE999" s="137">
        <f>IF(N999="základní",J999,0)</f>
        <v>0</v>
      </c>
      <c r="BF999" s="137">
        <f>IF(N999="snížená",J999,0)</f>
        <v>0</v>
      </c>
      <c r="BG999" s="137">
        <f>IF(N999="zákl. přenesená",J999,0)</f>
        <v>0</v>
      </c>
      <c r="BH999" s="137">
        <f>IF(N999="sníž. přenesená",J999,0)</f>
        <v>0</v>
      </c>
      <c r="BI999" s="137">
        <f>IF(N999="nulová",J999,0)</f>
        <v>0</v>
      </c>
      <c r="BJ999" s="14" t="s">
        <v>76</v>
      </c>
      <c r="BK999" s="137">
        <f>ROUND(I999*H999,2)</f>
        <v>0</v>
      </c>
      <c r="BL999" s="14" t="s">
        <v>123</v>
      </c>
      <c r="BM999" s="136" t="s">
        <v>1859</v>
      </c>
    </row>
    <row r="1000" spans="2:65" s="1" customFormat="1" ht="29.25" x14ac:dyDescent="0.2">
      <c r="B1000" s="29"/>
      <c r="D1000" s="138" t="s">
        <v>124</v>
      </c>
      <c r="F1000" s="139" t="s">
        <v>1860</v>
      </c>
      <c r="I1000" s="140"/>
      <c r="L1000" s="29"/>
      <c r="M1000" s="141"/>
      <c r="T1000" s="50"/>
      <c r="AT1000" s="14" t="s">
        <v>124</v>
      </c>
      <c r="AU1000" s="14" t="s">
        <v>78</v>
      </c>
    </row>
    <row r="1001" spans="2:65" s="1" customFormat="1" ht="24.2" customHeight="1" x14ac:dyDescent="0.2">
      <c r="B1001" s="124"/>
      <c r="C1001" s="125" t="s">
        <v>979</v>
      </c>
      <c r="D1001" s="125" t="s">
        <v>118</v>
      </c>
      <c r="E1001" s="126" t="s">
        <v>1861</v>
      </c>
      <c r="F1001" s="127" t="s">
        <v>1862</v>
      </c>
      <c r="G1001" s="128" t="s">
        <v>408</v>
      </c>
      <c r="H1001" s="129">
        <v>4</v>
      </c>
      <c r="I1001" s="130"/>
      <c r="J1001" s="131">
        <f>ROUND(I1001*H1001,2)</f>
        <v>0</v>
      </c>
      <c r="K1001" s="127" t="s">
        <v>122</v>
      </c>
      <c r="L1001" s="29"/>
      <c r="M1001" s="132" t="s">
        <v>3</v>
      </c>
      <c r="N1001" s="133" t="s">
        <v>39</v>
      </c>
      <c r="P1001" s="134">
        <f>O1001*H1001</f>
        <v>0</v>
      </c>
      <c r="Q1001" s="134">
        <v>0</v>
      </c>
      <c r="R1001" s="134">
        <f>Q1001*H1001</f>
        <v>0</v>
      </c>
      <c r="S1001" s="134">
        <v>0</v>
      </c>
      <c r="T1001" s="135">
        <f>S1001*H1001</f>
        <v>0</v>
      </c>
      <c r="AR1001" s="136" t="s">
        <v>123</v>
      </c>
      <c r="AT1001" s="136" t="s">
        <v>118</v>
      </c>
      <c r="AU1001" s="136" t="s">
        <v>78</v>
      </c>
      <c r="AY1001" s="14" t="s">
        <v>115</v>
      </c>
      <c r="BE1001" s="137">
        <f>IF(N1001="základní",J1001,0)</f>
        <v>0</v>
      </c>
      <c r="BF1001" s="137">
        <f>IF(N1001="snížená",J1001,0)</f>
        <v>0</v>
      </c>
      <c r="BG1001" s="137">
        <f>IF(N1001="zákl. přenesená",J1001,0)</f>
        <v>0</v>
      </c>
      <c r="BH1001" s="137">
        <f>IF(N1001="sníž. přenesená",J1001,0)</f>
        <v>0</v>
      </c>
      <c r="BI1001" s="137">
        <f>IF(N1001="nulová",J1001,0)</f>
        <v>0</v>
      </c>
      <c r="BJ1001" s="14" t="s">
        <v>76</v>
      </c>
      <c r="BK1001" s="137">
        <f>ROUND(I1001*H1001,2)</f>
        <v>0</v>
      </c>
      <c r="BL1001" s="14" t="s">
        <v>123</v>
      </c>
      <c r="BM1001" s="136" t="s">
        <v>1863</v>
      </c>
    </row>
    <row r="1002" spans="2:65" s="1" customFormat="1" ht="29.25" x14ac:dyDescent="0.2">
      <c r="B1002" s="29"/>
      <c r="D1002" s="138" t="s">
        <v>124</v>
      </c>
      <c r="F1002" s="139" t="s">
        <v>1860</v>
      </c>
      <c r="I1002" s="140"/>
      <c r="L1002" s="29"/>
      <c r="M1002" s="141"/>
      <c r="T1002" s="50"/>
      <c r="AT1002" s="14" t="s">
        <v>124</v>
      </c>
      <c r="AU1002" s="14" t="s">
        <v>78</v>
      </c>
    </row>
    <row r="1003" spans="2:65" s="1" customFormat="1" ht="24.2" customHeight="1" x14ac:dyDescent="0.2">
      <c r="B1003" s="124"/>
      <c r="C1003" s="125" t="s">
        <v>1864</v>
      </c>
      <c r="D1003" s="125" t="s">
        <v>118</v>
      </c>
      <c r="E1003" s="126" t="s">
        <v>1865</v>
      </c>
      <c r="F1003" s="127" t="s">
        <v>1866</v>
      </c>
      <c r="G1003" s="128" t="s">
        <v>408</v>
      </c>
      <c r="H1003" s="129">
        <v>4</v>
      </c>
      <c r="I1003" s="130"/>
      <c r="J1003" s="131">
        <f>ROUND(I1003*H1003,2)</f>
        <v>0</v>
      </c>
      <c r="K1003" s="127" t="s">
        <v>122</v>
      </c>
      <c r="L1003" s="29"/>
      <c r="M1003" s="132" t="s">
        <v>3</v>
      </c>
      <c r="N1003" s="133" t="s">
        <v>39</v>
      </c>
      <c r="P1003" s="134">
        <f>O1003*H1003</f>
        <v>0</v>
      </c>
      <c r="Q1003" s="134">
        <v>0</v>
      </c>
      <c r="R1003" s="134">
        <f>Q1003*H1003</f>
        <v>0</v>
      </c>
      <c r="S1003" s="134">
        <v>0</v>
      </c>
      <c r="T1003" s="135">
        <f>S1003*H1003</f>
        <v>0</v>
      </c>
      <c r="AR1003" s="136" t="s">
        <v>123</v>
      </c>
      <c r="AT1003" s="136" t="s">
        <v>118</v>
      </c>
      <c r="AU1003" s="136" t="s">
        <v>78</v>
      </c>
      <c r="AY1003" s="14" t="s">
        <v>115</v>
      </c>
      <c r="BE1003" s="137">
        <f>IF(N1003="základní",J1003,0)</f>
        <v>0</v>
      </c>
      <c r="BF1003" s="137">
        <f>IF(N1003="snížená",J1003,0)</f>
        <v>0</v>
      </c>
      <c r="BG1003" s="137">
        <f>IF(N1003="zákl. přenesená",J1003,0)</f>
        <v>0</v>
      </c>
      <c r="BH1003" s="137">
        <f>IF(N1003="sníž. přenesená",J1003,0)</f>
        <v>0</v>
      </c>
      <c r="BI1003" s="137">
        <f>IF(N1003="nulová",J1003,0)</f>
        <v>0</v>
      </c>
      <c r="BJ1003" s="14" t="s">
        <v>76</v>
      </c>
      <c r="BK1003" s="137">
        <f>ROUND(I1003*H1003,2)</f>
        <v>0</v>
      </c>
      <c r="BL1003" s="14" t="s">
        <v>123</v>
      </c>
      <c r="BM1003" s="136" t="s">
        <v>1867</v>
      </c>
    </row>
    <row r="1004" spans="2:65" s="1" customFormat="1" ht="29.25" x14ac:dyDescent="0.2">
      <c r="B1004" s="29"/>
      <c r="D1004" s="138" t="s">
        <v>124</v>
      </c>
      <c r="F1004" s="139" t="s">
        <v>1860</v>
      </c>
      <c r="I1004" s="140"/>
      <c r="L1004" s="29"/>
      <c r="M1004" s="141"/>
      <c r="T1004" s="50"/>
      <c r="AT1004" s="14" t="s">
        <v>124</v>
      </c>
      <c r="AU1004" s="14" t="s">
        <v>78</v>
      </c>
    </row>
    <row r="1005" spans="2:65" s="1" customFormat="1" ht="24.2" customHeight="1" x14ac:dyDescent="0.2">
      <c r="B1005" s="124"/>
      <c r="C1005" s="125" t="s">
        <v>982</v>
      </c>
      <c r="D1005" s="125" t="s">
        <v>118</v>
      </c>
      <c r="E1005" s="126" t="s">
        <v>1868</v>
      </c>
      <c r="F1005" s="127" t="s">
        <v>1869</v>
      </c>
      <c r="G1005" s="128" t="s">
        <v>408</v>
      </c>
      <c r="H1005" s="129">
        <v>8</v>
      </c>
      <c r="I1005" s="130"/>
      <c r="J1005" s="131">
        <f>ROUND(I1005*H1005,2)</f>
        <v>0</v>
      </c>
      <c r="K1005" s="127" t="s">
        <v>122</v>
      </c>
      <c r="L1005" s="29"/>
      <c r="M1005" s="132" t="s">
        <v>3</v>
      </c>
      <c r="N1005" s="133" t="s">
        <v>39</v>
      </c>
      <c r="P1005" s="134">
        <f>O1005*H1005</f>
        <v>0</v>
      </c>
      <c r="Q1005" s="134">
        <v>0</v>
      </c>
      <c r="R1005" s="134">
        <f>Q1005*H1005</f>
        <v>0</v>
      </c>
      <c r="S1005" s="134">
        <v>0</v>
      </c>
      <c r="T1005" s="135">
        <f>S1005*H1005</f>
        <v>0</v>
      </c>
      <c r="AR1005" s="136" t="s">
        <v>123</v>
      </c>
      <c r="AT1005" s="136" t="s">
        <v>118</v>
      </c>
      <c r="AU1005" s="136" t="s">
        <v>78</v>
      </c>
      <c r="AY1005" s="14" t="s">
        <v>115</v>
      </c>
      <c r="BE1005" s="137">
        <f>IF(N1005="základní",J1005,0)</f>
        <v>0</v>
      </c>
      <c r="BF1005" s="137">
        <f>IF(N1005="snížená",J1005,0)</f>
        <v>0</v>
      </c>
      <c r="BG1005" s="137">
        <f>IF(N1005="zákl. přenesená",J1005,0)</f>
        <v>0</v>
      </c>
      <c r="BH1005" s="137">
        <f>IF(N1005="sníž. přenesená",J1005,0)</f>
        <v>0</v>
      </c>
      <c r="BI1005" s="137">
        <f>IF(N1005="nulová",J1005,0)</f>
        <v>0</v>
      </c>
      <c r="BJ1005" s="14" t="s">
        <v>76</v>
      </c>
      <c r="BK1005" s="137">
        <f>ROUND(I1005*H1005,2)</f>
        <v>0</v>
      </c>
      <c r="BL1005" s="14" t="s">
        <v>123</v>
      </c>
      <c r="BM1005" s="136" t="s">
        <v>1870</v>
      </c>
    </row>
    <row r="1006" spans="2:65" s="1" customFormat="1" ht="29.25" x14ac:dyDescent="0.2">
      <c r="B1006" s="29"/>
      <c r="D1006" s="138" t="s">
        <v>124</v>
      </c>
      <c r="F1006" s="139" t="s">
        <v>1860</v>
      </c>
      <c r="I1006" s="140"/>
      <c r="L1006" s="29"/>
      <c r="M1006" s="141"/>
      <c r="T1006" s="50"/>
      <c r="AT1006" s="14" t="s">
        <v>124</v>
      </c>
      <c r="AU1006" s="14" t="s">
        <v>78</v>
      </c>
    </row>
    <row r="1007" spans="2:65" s="1" customFormat="1" ht="24.2" customHeight="1" x14ac:dyDescent="0.2">
      <c r="B1007" s="124"/>
      <c r="C1007" s="125" t="s">
        <v>1871</v>
      </c>
      <c r="D1007" s="125" t="s">
        <v>118</v>
      </c>
      <c r="E1007" s="126" t="s">
        <v>1872</v>
      </c>
      <c r="F1007" s="127" t="s">
        <v>1873</v>
      </c>
      <c r="G1007" s="128" t="s">
        <v>408</v>
      </c>
      <c r="H1007" s="129">
        <v>2</v>
      </c>
      <c r="I1007" s="130"/>
      <c r="J1007" s="131">
        <f>ROUND(I1007*H1007,2)</f>
        <v>0</v>
      </c>
      <c r="K1007" s="127" t="s">
        <v>122</v>
      </c>
      <c r="L1007" s="29"/>
      <c r="M1007" s="132" t="s">
        <v>3</v>
      </c>
      <c r="N1007" s="133" t="s">
        <v>39</v>
      </c>
      <c r="P1007" s="134">
        <f>O1007*H1007</f>
        <v>0</v>
      </c>
      <c r="Q1007" s="134">
        <v>0</v>
      </c>
      <c r="R1007" s="134">
        <f>Q1007*H1007</f>
        <v>0</v>
      </c>
      <c r="S1007" s="134">
        <v>0</v>
      </c>
      <c r="T1007" s="135">
        <f>S1007*H1007</f>
        <v>0</v>
      </c>
      <c r="AR1007" s="136" t="s">
        <v>123</v>
      </c>
      <c r="AT1007" s="136" t="s">
        <v>118</v>
      </c>
      <c r="AU1007" s="136" t="s">
        <v>78</v>
      </c>
      <c r="AY1007" s="14" t="s">
        <v>115</v>
      </c>
      <c r="BE1007" s="137">
        <f>IF(N1007="základní",J1007,0)</f>
        <v>0</v>
      </c>
      <c r="BF1007" s="137">
        <f>IF(N1007="snížená",J1007,0)</f>
        <v>0</v>
      </c>
      <c r="BG1007" s="137">
        <f>IF(N1007="zákl. přenesená",J1007,0)</f>
        <v>0</v>
      </c>
      <c r="BH1007" s="137">
        <f>IF(N1007="sníž. přenesená",J1007,0)</f>
        <v>0</v>
      </c>
      <c r="BI1007" s="137">
        <f>IF(N1007="nulová",J1007,0)</f>
        <v>0</v>
      </c>
      <c r="BJ1007" s="14" t="s">
        <v>76</v>
      </c>
      <c r="BK1007" s="137">
        <f>ROUND(I1007*H1007,2)</f>
        <v>0</v>
      </c>
      <c r="BL1007" s="14" t="s">
        <v>123</v>
      </c>
      <c r="BM1007" s="136" t="s">
        <v>1874</v>
      </c>
    </row>
    <row r="1008" spans="2:65" s="1" customFormat="1" ht="29.25" x14ac:dyDescent="0.2">
      <c r="B1008" s="29"/>
      <c r="D1008" s="138" t="s">
        <v>124</v>
      </c>
      <c r="F1008" s="139" t="s">
        <v>1860</v>
      </c>
      <c r="I1008" s="140"/>
      <c r="L1008" s="29"/>
      <c r="M1008" s="141"/>
      <c r="T1008" s="50"/>
      <c r="AT1008" s="14" t="s">
        <v>124</v>
      </c>
      <c r="AU1008" s="14" t="s">
        <v>78</v>
      </c>
    </row>
    <row r="1009" spans="2:65" s="1" customFormat="1" ht="24.2" customHeight="1" x14ac:dyDescent="0.2">
      <c r="B1009" s="124"/>
      <c r="C1009" s="125" t="s">
        <v>987</v>
      </c>
      <c r="D1009" s="125" t="s">
        <v>118</v>
      </c>
      <c r="E1009" s="126" t="s">
        <v>1875</v>
      </c>
      <c r="F1009" s="127" t="s">
        <v>1876</v>
      </c>
      <c r="G1009" s="128" t="s">
        <v>408</v>
      </c>
      <c r="H1009" s="129">
        <v>4</v>
      </c>
      <c r="I1009" s="130"/>
      <c r="J1009" s="131">
        <f>ROUND(I1009*H1009,2)</f>
        <v>0</v>
      </c>
      <c r="K1009" s="127" t="s">
        <v>122</v>
      </c>
      <c r="L1009" s="29"/>
      <c r="M1009" s="132" t="s">
        <v>3</v>
      </c>
      <c r="N1009" s="133" t="s">
        <v>39</v>
      </c>
      <c r="P1009" s="134">
        <f>O1009*H1009</f>
        <v>0</v>
      </c>
      <c r="Q1009" s="134">
        <v>0</v>
      </c>
      <c r="R1009" s="134">
        <f>Q1009*H1009</f>
        <v>0</v>
      </c>
      <c r="S1009" s="134">
        <v>0</v>
      </c>
      <c r="T1009" s="135">
        <f>S1009*H1009</f>
        <v>0</v>
      </c>
      <c r="AR1009" s="136" t="s">
        <v>123</v>
      </c>
      <c r="AT1009" s="136" t="s">
        <v>118</v>
      </c>
      <c r="AU1009" s="136" t="s">
        <v>78</v>
      </c>
      <c r="AY1009" s="14" t="s">
        <v>115</v>
      </c>
      <c r="BE1009" s="137">
        <f>IF(N1009="základní",J1009,0)</f>
        <v>0</v>
      </c>
      <c r="BF1009" s="137">
        <f>IF(N1009="snížená",J1009,0)</f>
        <v>0</v>
      </c>
      <c r="BG1009" s="137">
        <f>IF(N1009="zákl. přenesená",J1009,0)</f>
        <v>0</v>
      </c>
      <c r="BH1009" s="137">
        <f>IF(N1009="sníž. přenesená",J1009,0)</f>
        <v>0</v>
      </c>
      <c r="BI1009" s="137">
        <f>IF(N1009="nulová",J1009,0)</f>
        <v>0</v>
      </c>
      <c r="BJ1009" s="14" t="s">
        <v>76</v>
      </c>
      <c r="BK1009" s="137">
        <f>ROUND(I1009*H1009,2)</f>
        <v>0</v>
      </c>
      <c r="BL1009" s="14" t="s">
        <v>123</v>
      </c>
      <c r="BM1009" s="136" t="s">
        <v>1877</v>
      </c>
    </row>
    <row r="1010" spans="2:65" s="1" customFormat="1" ht="29.25" x14ac:dyDescent="0.2">
      <c r="B1010" s="29"/>
      <c r="D1010" s="138" t="s">
        <v>124</v>
      </c>
      <c r="F1010" s="139" t="s">
        <v>1860</v>
      </c>
      <c r="I1010" s="140"/>
      <c r="L1010" s="29"/>
      <c r="M1010" s="141"/>
      <c r="T1010" s="50"/>
      <c r="AT1010" s="14" t="s">
        <v>124</v>
      </c>
      <c r="AU1010" s="14" t="s">
        <v>78</v>
      </c>
    </row>
    <row r="1011" spans="2:65" s="1" customFormat="1" ht="24.2" customHeight="1" x14ac:dyDescent="0.2">
      <c r="B1011" s="124"/>
      <c r="C1011" s="125" t="s">
        <v>1878</v>
      </c>
      <c r="D1011" s="125" t="s">
        <v>118</v>
      </c>
      <c r="E1011" s="126" t="s">
        <v>1879</v>
      </c>
      <c r="F1011" s="127" t="s">
        <v>1880</v>
      </c>
      <c r="G1011" s="128" t="s">
        <v>408</v>
      </c>
      <c r="H1011" s="129">
        <v>4</v>
      </c>
      <c r="I1011" s="130"/>
      <c r="J1011" s="131">
        <f>ROUND(I1011*H1011,2)</f>
        <v>0</v>
      </c>
      <c r="K1011" s="127" t="s">
        <v>122</v>
      </c>
      <c r="L1011" s="29"/>
      <c r="M1011" s="132" t="s">
        <v>3</v>
      </c>
      <c r="N1011" s="133" t="s">
        <v>39</v>
      </c>
      <c r="P1011" s="134">
        <f>O1011*H1011</f>
        <v>0</v>
      </c>
      <c r="Q1011" s="134">
        <v>0</v>
      </c>
      <c r="R1011" s="134">
        <f>Q1011*H1011</f>
        <v>0</v>
      </c>
      <c r="S1011" s="134">
        <v>0</v>
      </c>
      <c r="T1011" s="135">
        <f>S1011*H1011</f>
        <v>0</v>
      </c>
      <c r="AR1011" s="136" t="s">
        <v>123</v>
      </c>
      <c r="AT1011" s="136" t="s">
        <v>118</v>
      </c>
      <c r="AU1011" s="136" t="s">
        <v>78</v>
      </c>
      <c r="AY1011" s="14" t="s">
        <v>115</v>
      </c>
      <c r="BE1011" s="137">
        <f>IF(N1011="základní",J1011,0)</f>
        <v>0</v>
      </c>
      <c r="BF1011" s="137">
        <f>IF(N1011="snížená",J1011,0)</f>
        <v>0</v>
      </c>
      <c r="BG1011" s="137">
        <f>IF(N1011="zákl. přenesená",J1011,0)</f>
        <v>0</v>
      </c>
      <c r="BH1011" s="137">
        <f>IF(N1011="sníž. přenesená",J1011,0)</f>
        <v>0</v>
      </c>
      <c r="BI1011" s="137">
        <f>IF(N1011="nulová",J1011,0)</f>
        <v>0</v>
      </c>
      <c r="BJ1011" s="14" t="s">
        <v>76</v>
      </c>
      <c r="BK1011" s="137">
        <f>ROUND(I1011*H1011,2)</f>
        <v>0</v>
      </c>
      <c r="BL1011" s="14" t="s">
        <v>123</v>
      </c>
      <c r="BM1011" s="136" t="s">
        <v>1881</v>
      </c>
    </row>
    <row r="1012" spans="2:65" s="1" customFormat="1" ht="29.25" x14ac:dyDescent="0.2">
      <c r="B1012" s="29"/>
      <c r="D1012" s="138" t="s">
        <v>124</v>
      </c>
      <c r="F1012" s="139" t="s">
        <v>1860</v>
      </c>
      <c r="I1012" s="140"/>
      <c r="L1012" s="29"/>
      <c r="M1012" s="141"/>
      <c r="T1012" s="50"/>
      <c r="AT1012" s="14" t="s">
        <v>124</v>
      </c>
      <c r="AU1012" s="14" t="s">
        <v>78</v>
      </c>
    </row>
    <row r="1013" spans="2:65" s="1" customFormat="1" ht="24.2" customHeight="1" x14ac:dyDescent="0.2">
      <c r="B1013" s="124"/>
      <c r="C1013" s="125" t="s">
        <v>990</v>
      </c>
      <c r="D1013" s="125" t="s">
        <v>118</v>
      </c>
      <c r="E1013" s="126" t="s">
        <v>1882</v>
      </c>
      <c r="F1013" s="127" t="s">
        <v>1883</v>
      </c>
      <c r="G1013" s="128" t="s">
        <v>408</v>
      </c>
      <c r="H1013" s="129">
        <v>4</v>
      </c>
      <c r="I1013" s="130"/>
      <c r="J1013" s="131">
        <f>ROUND(I1013*H1013,2)</f>
        <v>0</v>
      </c>
      <c r="K1013" s="127" t="s">
        <v>122</v>
      </c>
      <c r="L1013" s="29"/>
      <c r="M1013" s="132" t="s">
        <v>3</v>
      </c>
      <c r="N1013" s="133" t="s">
        <v>39</v>
      </c>
      <c r="P1013" s="134">
        <f>O1013*H1013</f>
        <v>0</v>
      </c>
      <c r="Q1013" s="134">
        <v>0</v>
      </c>
      <c r="R1013" s="134">
        <f>Q1013*H1013</f>
        <v>0</v>
      </c>
      <c r="S1013" s="134">
        <v>0</v>
      </c>
      <c r="T1013" s="135">
        <f>S1013*H1013</f>
        <v>0</v>
      </c>
      <c r="AR1013" s="136" t="s">
        <v>123</v>
      </c>
      <c r="AT1013" s="136" t="s">
        <v>118</v>
      </c>
      <c r="AU1013" s="136" t="s">
        <v>78</v>
      </c>
      <c r="AY1013" s="14" t="s">
        <v>115</v>
      </c>
      <c r="BE1013" s="137">
        <f>IF(N1013="základní",J1013,0)</f>
        <v>0</v>
      </c>
      <c r="BF1013" s="137">
        <f>IF(N1013="snížená",J1013,0)</f>
        <v>0</v>
      </c>
      <c r="BG1013" s="137">
        <f>IF(N1013="zákl. přenesená",J1013,0)</f>
        <v>0</v>
      </c>
      <c r="BH1013" s="137">
        <f>IF(N1013="sníž. přenesená",J1013,0)</f>
        <v>0</v>
      </c>
      <c r="BI1013" s="137">
        <f>IF(N1013="nulová",J1013,0)</f>
        <v>0</v>
      </c>
      <c r="BJ1013" s="14" t="s">
        <v>76</v>
      </c>
      <c r="BK1013" s="137">
        <f>ROUND(I1013*H1013,2)</f>
        <v>0</v>
      </c>
      <c r="BL1013" s="14" t="s">
        <v>123</v>
      </c>
      <c r="BM1013" s="136" t="s">
        <v>1884</v>
      </c>
    </row>
    <row r="1014" spans="2:65" s="1" customFormat="1" ht="29.25" x14ac:dyDescent="0.2">
      <c r="B1014" s="29"/>
      <c r="D1014" s="138" t="s">
        <v>124</v>
      </c>
      <c r="F1014" s="139" t="s">
        <v>1860</v>
      </c>
      <c r="I1014" s="140"/>
      <c r="L1014" s="29"/>
      <c r="M1014" s="141"/>
      <c r="T1014" s="50"/>
      <c r="AT1014" s="14" t="s">
        <v>124</v>
      </c>
      <c r="AU1014" s="14" t="s">
        <v>78</v>
      </c>
    </row>
    <row r="1015" spans="2:65" s="1" customFormat="1" ht="24.2" customHeight="1" x14ac:dyDescent="0.2">
      <c r="B1015" s="124"/>
      <c r="C1015" s="125" t="s">
        <v>1885</v>
      </c>
      <c r="D1015" s="125" t="s">
        <v>118</v>
      </c>
      <c r="E1015" s="126" t="s">
        <v>1886</v>
      </c>
      <c r="F1015" s="127" t="s">
        <v>1887</v>
      </c>
      <c r="G1015" s="128" t="s">
        <v>408</v>
      </c>
      <c r="H1015" s="129">
        <v>4</v>
      </c>
      <c r="I1015" s="130"/>
      <c r="J1015" s="131">
        <f>ROUND(I1015*H1015,2)</f>
        <v>0</v>
      </c>
      <c r="K1015" s="127" t="s">
        <v>122</v>
      </c>
      <c r="L1015" s="29"/>
      <c r="M1015" s="132" t="s">
        <v>3</v>
      </c>
      <c r="N1015" s="133" t="s">
        <v>39</v>
      </c>
      <c r="P1015" s="134">
        <f>O1015*H1015</f>
        <v>0</v>
      </c>
      <c r="Q1015" s="134">
        <v>0</v>
      </c>
      <c r="R1015" s="134">
        <f>Q1015*H1015</f>
        <v>0</v>
      </c>
      <c r="S1015" s="134">
        <v>0</v>
      </c>
      <c r="T1015" s="135">
        <f>S1015*H1015</f>
        <v>0</v>
      </c>
      <c r="AR1015" s="136" t="s">
        <v>123</v>
      </c>
      <c r="AT1015" s="136" t="s">
        <v>118</v>
      </c>
      <c r="AU1015" s="136" t="s">
        <v>78</v>
      </c>
      <c r="AY1015" s="14" t="s">
        <v>115</v>
      </c>
      <c r="BE1015" s="137">
        <f>IF(N1015="základní",J1015,0)</f>
        <v>0</v>
      </c>
      <c r="BF1015" s="137">
        <f>IF(N1015="snížená",J1015,0)</f>
        <v>0</v>
      </c>
      <c r="BG1015" s="137">
        <f>IF(N1015="zákl. přenesená",J1015,0)</f>
        <v>0</v>
      </c>
      <c r="BH1015" s="137">
        <f>IF(N1015="sníž. přenesená",J1015,0)</f>
        <v>0</v>
      </c>
      <c r="BI1015" s="137">
        <f>IF(N1015="nulová",J1015,0)</f>
        <v>0</v>
      </c>
      <c r="BJ1015" s="14" t="s">
        <v>76</v>
      </c>
      <c r="BK1015" s="137">
        <f>ROUND(I1015*H1015,2)</f>
        <v>0</v>
      </c>
      <c r="BL1015" s="14" t="s">
        <v>123</v>
      </c>
      <c r="BM1015" s="136" t="s">
        <v>1888</v>
      </c>
    </row>
    <row r="1016" spans="2:65" s="1" customFormat="1" ht="29.25" x14ac:dyDescent="0.2">
      <c r="B1016" s="29"/>
      <c r="D1016" s="138" t="s">
        <v>124</v>
      </c>
      <c r="F1016" s="139" t="s">
        <v>1860</v>
      </c>
      <c r="I1016" s="140"/>
      <c r="L1016" s="29"/>
      <c r="M1016" s="141"/>
      <c r="T1016" s="50"/>
      <c r="AT1016" s="14" t="s">
        <v>124</v>
      </c>
      <c r="AU1016" s="14" t="s">
        <v>78</v>
      </c>
    </row>
    <row r="1017" spans="2:65" s="1" customFormat="1" ht="24.2" customHeight="1" x14ac:dyDescent="0.2">
      <c r="B1017" s="124"/>
      <c r="C1017" s="125" t="s">
        <v>1015</v>
      </c>
      <c r="D1017" s="125" t="s">
        <v>118</v>
      </c>
      <c r="E1017" s="126" t="s">
        <v>1889</v>
      </c>
      <c r="F1017" s="127" t="s">
        <v>1890</v>
      </c>
      <c r="G1017" s="128" t="s">
        <v>408</v>
      </c>
      <c r="H1017" s="129">
        <v>8</v>
      </c>
      <c r="I1017" s="130"/>
      <c r="J1017" s="131">
        <f>ROUND(I1017*H1017,2)</f>
        <v>0</v>
      </c>
      <c r="K1017" s="127" t="s">
        <v>122</v>
      </c>
      <c r="L1017" s="29"/>
      <c r="M1017" s="132" t="s">
        <v>3</v>
      </c>
      <c r="N1017" s="133" t="s">
        <v>39</v>
      </c>
      <c r="P1017" s="134">
        <f>O1017*H1017</f>
        <v>0</v>
      </c>
      <c r="Q1017" s="134">
        <v>0</v>
      </c>
      <c r="R1017" s="134">
        <f>Q1017*H1017</f>
        <v>0</v>
      </c>
      <c r="S1017" s="134">
        <v>0</v>
      </c>
      <c r="T1017" s="135">
        <f>S1017*H1017</f>
        <v>0</v>
      </c>
      <c r="AR1017" s="136" t="s">
        <v>123</v>
      </c>
      <c r="AT1017" s="136" t="s">
        <v>118</v>
      </c>
      <c r="AU1017" s="136" t="s">
        <v>78</v>
      </c>
      <c r="AY1017" s="14" t="s">
        <v>115</v>
      </c>
      <c r="BE1017" s="137">
        <f>IF(N1017="základní",J1017,0)</f>
        <v>0</v>
      </c>
      <c r="BF1017" s="137">
        <f>IF(N1017="snížená",J1017,0)</f>
        <v>0</v>
      </c>
      <c r="BG1017" s="137">
        <f>IF(N1017="zákl. přenesená",J1017,0)</f>
        <v>0</v>
      </c>
      <c r="BH1017" s="137">
        <f>IF(N1017="sníž. přenesená",J1017,0)</f>
        <v>0</v>
      </c>
      <c r="BI1017" s="137">
        <f>IF(N1017="nulová",J1017,0)</f>
        <v>0</v>
      </c>
      <c r="BJ1017" s="14" t="s">
        <v>76</v>
      </c>
      <c r="BK1017" s="137">
        <f>ROUND(I1017*H1017,2)</f>
        <v>0</v>
      </c>
      <c r="BL1017" s="14" t="s">
        <v>123</v>
      </c>
      <c r="BM1017" s="136" t="s">
        <v>1891</v>
      </c>
    </row>
    <row r="1018" spans="2:65" s="1" customFormat="1" ht="29.25" x14ac:dyDescent="0.2">
      <c r="B1018" s="29"/>
      <c r="D1018" s="138" t="s">
        <v>124</v>
      </c>
      <c r="F1018" s="139" t="s">
        <v>1860</v>
      </c>
      <c r="I1018" s="140"/>
      <c r="L1018" s="29"/>
      <c r="M1018" s="141"/>
      <c r="T1018" s="50"/>
      <c r="AT1018" s="14" t="s">
        <v>124</v>
      </c>
      <c r="AU1018" s="14" t="s">
        <v>78</v>
      </c>
    </row>
    <row r="1019" spans="2:65" s="1" customFormat="1" ht="24.2" customHeight="1" x14ac:dyDescent="0.2">
      <c r="B1019" s="124"/>
      <c r="C1019" s="125" t="s">
        <v>1892</v>
      </c>
      <c r="D1019" s="125" t="s">
        <v>118</v>
      </c>
      <c r="E1019" s="126" t="s">
        <v>1893</v>
      </c>
      <c r="F1019" s="127" t="s">
        <v>1894</v>
      </c>
      <c r="G1019" s="128" t="s">
        <v>408</v>
      </c>
      <c r="H1019" s="129">
        <v>2</v>
      </c>
      <c r="I1019" s="130"/>
      <c r="J1019" s="131">
        <f>ROUND(I1019*H1019,2)</f>
        <v>0</v>
      </c>
      <c r="K1019" s="127" t="s">
        <v>122</v>
      </c>
      <c r="L1019" s="29"/>
      <c r="M1019" s="132" t="s">
        <v>3</v>
      </c>
      <c r="N1019" s="133" t="s">
        <v>39</v>
      </c>
      <c r="P1019" s="134">
        <f>O1019*H1019</f>
        <v>0</v>
      </c>
      <c r="Q1019" s="134">
        <v>0</v>
      </c>
      <c r="R1019" s="134">
        <f>Q1019*H1019</f>
        <v>0</v>
      </c>
      <c r="S1019" s="134">
        <v>0</v>
      </c>
      <c r="T1019" s="135">
        <f>S1019*H1019</f>
        <v>0</v>
      </c>
      <c r="AR1019" s="136" t="s">
        <v>123</v>
      </c>
      <c r="AT1019" s="136" t="s">
        <v>118</v>
      </c>
      <c r="AU1019" s="136" t="s">
        <v>78</v>
      </c>
      <c r="AY1019" s="14" t="s">
        <v>115</v>
      </c>
      <c r="BE1019" s="137">
        <f>IF(N1019="základní",J1019,0)</f>
        <v>0</v>
      </c>
      <c r="BF1019" s="137">
        <f>IF(N1019="snížená",J1019,0)</f>
        <v>0</v>
      </c>
      <c r="BG1019" s="137">
        <f>IF(N1019="zákl. přenesená",J1019,0)</f>
        <v>0</v>
      </c>
      <c r="BH1019" s="137">
        <f>IF(N1019="sníž. přenesená",J1019,0)</f>
        <v>0</v>
      </c>
      <c r="BI1019" s="137">
        <f>IF(N1019="nulová",J1019,0)</f>
        <v>0</v>
      </c>
      <c r="BJ1019" s="14" t="s">
        <v>76</v>
      </c>
      <c r="BK1019" s="137">
        <f>ROUND(I1019*H1019,2)</f>
        <v>0</v>
      </c>
      <c r="BL1019" s="14" t="s">
        <v>123</v>
      </c>
      <c r="BM1019" s="136" t="s">
        <v>1895</v>
      </c>
    </row>
    <row r="1020" spans="2:65" s="1" customFormat="1" ht="29.25" x14ac:dyDescent="0.2">
      <c r="B1020" s="29"/>
      <c r="D1020" s="138" t="s">
        <v>124</v>
      </c>
      <c r="F1020" s="139" t="s">
        <v>1860</v>
      </c>
      <c r="I1020" s="140"/>
      <c r="L1020" s="29"/>
      <c r="M1020" s="141"/>
      <c r="T1020" s="50"/>
      <c r="AT1020" s="14" t="s">
        <v>124</v>
      </c>
      <c r="AU1020" s="14" t="s">
        <v>78</v>
      </c>
    </row>
    <row r="1021" spans="2:65" s="1" customFormat="1" ht="24.2" customHeight="1" x14ac:dyDescent="0.2">
      <c r="B1021" s="124"/>
      <c r="C1021" s="125" t="s">
        <v>1019</v>
      </c>
      <c r="D1021" s="125" t="s">
        <v>118</v>
      </c>
      <c r="E1021" s="126" t="s">
        <v>1896</v>
      </c>
      <c r="F1021" s="127" t="s">
        <v>1897</v>
      </c>
      <c r="G1021" s="128" t="s">
        <v>408</v>
      </c>
      <c r="H1021" s="129">
        <v>4</v>
      </c>
      <c r="I1021" s="130"/>
      <c r="J1021" s="131">
        <f>ROUND(I1021*H1021,2)</f>
        <v>0</v>
      </c>
      <c r="K1021" s="127" t="s">
        <v>122</v>
      </c>
      <c r="L1021" s="29"/>
      <c r="M1021" s="132" t="s">
        <v>3</v>
      </c>
      <c r="N1021" s="133" t="s">
        <v>39</v>
      </c>
      <c r="P1021" s="134">
        <f>O1021*H1021</f>
        <v>0</v>
      </c>
      <c r="Q1021" s="134">
        <v>0</v>
      </c>
      <c r="R1021" s="134">
        <f>Q1021*H1021</f>
        <v>0</v>
      </c>
      <c r="S1021" s="134">
        <v>0</v>
      </c>
      <c r="T1021" s="135">
        <f>S1021*H1021</f>
        <v>0</v>
      </c>
      <c r="AR1021" s="136" t="s">
        <v>123</v>
      </c>
      <c r="AT1021" s="136" t="s">
        <v>118</v>
      </c>
      <c r="AU1021" s="136" t="s">
        <v>78</v>
      </c>
      <c r="AY1021" s="14" t="s">
        <v>115</v>
      </c>
      <c r="BE1021" s="137">
        <f>IF(N1021="základní",J1021,0)</f>
        <v>0</v>
      </c>
      <c r="BF1021" s="137">
        <f>IF(N1021="snížená",J1021,0)</f>
        <v>0</v>
      </c>
      <c r="BG1021" s="137">
        <f>IF(N1021="zákl. přenesená",J1021,0)</f>
        <v>0</v>
      </c>
      <c r="BH1021" s="137">
        <f>IF(N1021="sníž. přenesená",J1021,0)</f>
        <v>0</v>
      </c>
      <c r="BI1021" s="137">
        <f>IF(N1021="nulová",J1021,0)</f>
        <v>0</v>
      </c>
      <c r="BJ1021" s="14" t="s">
        <v>76</v>
      </c>
      <c r="BK1021" s="137">
        <f>ROUND(I1021*H1021,2)</f>
        <v>0</v>
      </c>
      <c r="BL1021" s="14" t="s">
        <v>123</v>
      </c>
      <c r="BM1021" s="136" t="s">
        <v>1898</v>
      </c>
    </row>
    <row r="1022" spans="2:65" s="1" customFormat="1" ht="29.25" x14ac:dyDescent="0.2">
      <c r="B1022" s="29"/>
      <c r="D1022" s="138" t="s">
        <v>124</v>
      </c>
      <c r="F1022" s="139" t="s">
        <v>1860</v>
      </c>
      <c r="I1022" s="140"/>
      <c r="L1022" s="29"/>
      <c r="M1022" s="141"/>
      <c r="T1022" s="50"/>
      <c r="AT1022" s="14" t="s">
        <v>124</v>
      </c>
      <c r="AU1022" s="14" t="s">
        <v>78</v>
      </c>
    </row>
    <row r="1023" spans="2:65" s="1" customFormat="1" ht="33" customHeight="1" x14ac:dyDescent="0.2">
      <c r="B1023" s="124"/>
      <c r="C1023" s="125" t="s">
        <v>1899</v>
      </c>
      <c r="D1023" s="125" t="s">
        <v>118</v>
      </c>
      <c r="E1023" s="126" t="s">
        <v>1900</v>
      </c>
      <c r="F1023" s="127" t="s">
        <v>1901</v>
      </c>
      <c r="G1023" s="128" t="s">
        <v>128</v>
      </c>
      <c r="H1023" s="129">
        <v>10</v>
      </c>
      <c r="I1023" s="130"/>
      <c r="J1023" s="131">
        <f>ROUND(I1023*H1023,2)</f>
        <v>0</v>
      </c>
      <c r="K1023" s="127" t="s">
        <v>122</v>
      </c>
      <c r="L1023" s="29"/>
      <c r="M1023" s="132" t="s">
        <v>3</v>
      </c>
      <c r="N1023" s="133" t="s">
        <v>39</v>
      </c>
      <c r="P1023" s="134">
        <f>O1023*H1023</f>
        <v>0</v>
      </c>
      <c r="Q1023" s="134">
        <v>0</v>
      </c>
      <c r="R1023" s="134">
        <f>Q1023*H1023</f>
        <v>0</v>
      </c>
      <c r="S1023" s="134">
        <v>0</v>
      </c>
      <c r="T1023" s="135">
        <f>S1023*H1023</f>
        <v>0</v>
      </c>
      <c r="AR1023" s="136" t="s">
        <v>123</v>
      </c>
      <c r="AT1023" s="136" t="s">
        <v>118</v>
      </c>
      <c r="AU1023" s="136" t="s">
        <v>78</v>
      </c>
      <c r="AY1023" s="14" t="s">
        <v>115</v>
      </c>
      <c r="BE1023" s="137">
        <f>IF(N1023="základní",J1023,0)</f>
        <v>0</v>
      </c>
      <c r="BF1023" s="137">
        <f>IF(N1023="snížená",J1023,0)</f>
        <v>0</v>
      </c>
      <c r="BG1023" s="137">
        <f>IF(N1023="zákl. přenesená",J1023,0)</f>
        <v>0</v>
      </c>
      <c r="BH1023" s="137">
        <f>IF(N1023="sníž. přenesená",J1023,0)</f>
        <v>0</v>
      </c>
      <c r="BI1023" s="137">
        <f>IF(N1023="nulová",J1023,0)</f>
        <v>0</v>
      </c>
      <c r="BJ1023" s="14" t="s">
        <v>76</v>
      </c>
      <c r="BK1023" s="137">
        <f>ROUND(I1023*H1023,2)</f>
        <v>0</v>
      </c>
      <c r="BL1023" s="14" t="s">
        <v>123</v>
      </c>
      <c r="BM1023" s="136" t="s">
        <v>1902</v>
      </c>
    </row>
    <row r="1024" spans="2:65" s="1" customFormat="1" ht="19.5" x14ac:dyDescent="0.2">
      <c r="B1024" s="29"/>
      <c r="D1024" s="138" t="s">
        <v>124</v>
      </c>
      <c r="F1024" s="139" t="s">
        <v>1903</v>
      </c>
      <c r="I1024" s="140"/>
      <c r="L1024" s="29"/>
      <c r="M1024" s="141"/>
      <c r="T1024" s="50"/>
      <c r="AT1024" s="14" t="s">
        <v>124</v>
      </c>
      <c r="AU1024" s="14" t="s">
        <v>78</v>
      </c>
    </row>
    <row r="1025" spans="2:65" s="1" customFormat="1" ht="24.2" customHeight="1" x14ac:dyDescent="0.2">
      <c r="B1025" s="124"/>
      <c r="C1025" s="125" t="s">
        <v>1023</v>
      </c>
      <c r="D1025" s="125" t="s">
        <v>118</v>
      </c>
      <c r="E1025" s="126" t="s">
        <v>1904</v>
      </c>
      <c r="F1025" s="127" t="s">
        <v>1905</v>
      </c>
      <c r="G1025" s="128" t="s">
        <v>128</v>
      </c>
      <c r="H1025" s="129">
        <v>10</v>
      </c>
      <c r="I1025" s="130"/>
      <c r="J1025" s="131">
        <f>ROUND(I1025*H1025,2)</f>
        <v>0</v>
      </c>
      <c r="K1025" s="127" t="s">
        <v>122</v>
      </c>
      <c r="L1025" s="29"/>
      <c r="M1025" s="132" t="s">
        <v>3</v>
      </c>
      <c r="N1025" s="133" t="s">
        <v>39</v>
      </c>
      <c r="P1025" s="134">
        <f>O1025*H1025</f>
        <v>0</v>
      </c>
      <c r="Q1025" s="134">
        <v>0</v>
      </c>
      <c r="R1025" s="134">
        <f>Q1025*H1025</f>
        <v>0</v>
      </c>
      <c r="S1025" s="134">
        <v>0</v>
      </c>
      <c r="T1025" s="135">
        <f>S1025*H1025</f>
        <v>0</v>
      </c>
      <c r="AR1025" s="136" t="s">
        <v>123</v>
      </c>
      <c r="AT1025" s="136" t="s">
        <v>118</v>
      </c>
      <c r="AU1025" s="136" t="s">
        <v>78</v>
      </c>
      <c r="AY1025" s="14" t="s">
        <v>115</v>
      </c>
      <c r="BE1025" s="137">
        <f>IF(N1025="základní",J1025,0)</f>
        <v>0</v>
      </c>
      <c r="BF1025" s="137">
        <f>IF(N1025="snížená",J1025,0)</f>
        <v>0</v>
      </c>
      <c r="BG1025" s="137">
        <f>IF(N1025="zákl. přenesená",J1025,0)</f>
        <v>0</v>
      </c>
      <c r="BH1025" s="137">
        <f>IF(N1025="sníž. přenesená",J1025,0)</f>
        <v>0</v>
      </c>
      <c r="BI1025" s="137">
        <f>IF(N1025="nulová",J1025,0)</f>
        <v>0</v>
      </c>
      <c r="BJ1025" s="14" t="s">
        <v>76</v>
      </c>
      <c r="BK1025" s="137">
        <f>ROUND(I1025*H1025,2)</f>
        <v>0</v>
      </c>
      <c r="BL1025" s="14" t="s">
        <v>123</v>
      </c>
      <c r="BM1025" s="136" t="s">
        <v>1906</v>
      </c>
    </row>
    <row r="1026" spans="2:65" s="1" customFormat="1" ht="19.5" x14ac:dyDescent="0.2">
      <c r="B1026" s="29"/>
      <c r="D1026" s="138" t="s">
        <v>124</v>
      </c>
      <c r="F1026" s="139" t="s">
        <v>1903</v>
      </c>
      <c r="I1026" s="140"/>
      <c r="L1026" s="29"/>
      <c r="M1026" s="141"/>
      <c r="T1026" s="50"/>
      <c r="AT1026" s="14" t="s">
        <v>124</v>
      </c>
      <c r="AU1026" s="14" t="s">
        <v>78</v>
      </c>
    </row>
    <row r="1027" spans="2:65" s="1" customFormat="1" ht="33" customHeight="1" x14ac:dyDescent="0.2">
      <c r="B1027" s="124"/>
      <c r="C1027" s="125" t="s">
        <v>1907</v>
      </c>
      <c r="D1027" s="125" t="s">
        <v>118</v>
      </c>
      <c r="E1027" s="126" t="s">
        <v>1908</v>
      </c>
      <c r="F1027" s="127" t="s">
        <v>1909</v>
      </c>
      <c r="G1027" s="128" t="s">
        <v>128</v>
      </c>
      <c r="H1027" s="129">
        <v>10</v>
      </c>
      <c r="I1027" s="130"/>
      <c r="J1027" s="131">
        <f>ROUND(I1027*H1027,2)</f>
        <v>0</v>
      </c>
      <c r="K1027" s="127" t="s">
        <v>122</v>
      </c>
      <c r="L1027" s="29"/>
      <c r="M1027" s="132" t="s">
        <v>3</v>
      </c>
      <c r="N1027" s="133" t="s">
        <v>39</v>
      </c>
      <c r="P1027" s="134">
        <f>O1027*H1027</f>
        <v>0</v>
      </c>
      <c r="Q1027" s="134">
        <v>0</v>
      </c>
      <c r="R1027" s="134">
        <f>Q1027*H1027</f>
        <v>0</v>
      </c>
      <c r="S1027" s="134">
        <v>0</v>
      </c>
      <c r="T1027" s="135">
        <f>S1027*H1027</f>
        <v>0</v>
      </c>
      <c r="AR1027" s="136" t="s">
        <v>123</v>
      </c>
      <c r="AT1027" s="136" t="s">
        <v>118</v>
      </c>
      <c r="AU1027" s="136" t="s">
        <v>78</v>
      </c>
      <c r="AY1027" s="14" t="s">
        <v>115</v>
      </c>
      <c r="BE1027" s="137">
        <f>IF(N1027="základní",J1027,0)</f>
        <v>0</v>
      </c>
      <c r="BF1027" s="137">
        <f>IF(N1027="snížená",J1027,0)</f>
        <v>0</v>
      </c>
      <c r="BG1027" s="137">
        <f>IF(N1027="zákl. přenesená",J1027,0)</f>
        <v>0</v>
      </c>
      <c r="BH1027" s="137">
        <f>IF(N1027="sníž. přenesená",J1027,0)</f>
        <v>0</v>
      </c>
      <c r="BI1027" s="137">
        <f>IF(N1027="nulová",J1027,0)</f>
        <v>0</v>
      </c>
      <c r="BJ1027" s="14" t="s">
        <v>76</v>
      </c>
      <c r="BK1027" s="137">
        <f>ROUND(I1027*H1027,2)</f>
        <v>0</v>
      </c>
      <c r="BL1027" s="14" t="s">
        <v>123</v>
      </c>
      <c r="BM1027" s="136" t="s">
        <v>1910</v>
      </c>
    </row>
    <row r="1028" spans="2:65" s="1" customFormat="1" ht="19.5" x14ac:dyDescent="0.2">
      <c r="B1028" s="29"/>
      <c r="D1028" s="138" t="s">
        <v>124</v>
      </c>
      <c r="F1028" s="139" t="s">
        <v>1903</v>
      </c>
      <c r="I1028" s="140"/>
      <c r="L1028" s="29"/>
      <c r="M1028" s="141"/>
      <c r="T1028" s="50"/>
      <c r="AT1028" s="14" t="s">
        <v>124</v>
      </c>
      <c r="AU1028" s="14" t="s">
        <v>78</v>
      </c>
    </row>
    <row r="1029" spans="2:65" s="1" customFormat="1" ht="33" customHeight="1" x14ac:dyDescent="0.2">
      <c r="B1029" s="124"/>
      <c r="C1029" s="125" t="s">
        <v>1026</v>
      </c>
      <c r="D1029" s="125" t="s">
        <v>118</v>
      </c>
      <c r="E1029" s="126" t="s">
        <v>1911</v>
      </c>
      <c r="F1029" s="127" t="s">
        <v>1912</v>
      </c>
      <c r="G1029" s="128" t="s">
        <v>147</v>
      </c>
      <c r="H1029" s="129">
        <v>10</v>
      </c>
      <c r="I1029" s="130"/>
      <c r="J1029" s="131">
        <f>ROUND(I1029*H1029,2)</f>
        <v>0</v>
      </c>
      <c r="K1029" s="127" t="s">
        <v>122</v>
      </c>
      <c r="L1029" s="29"/>
      <c r="M1029" s="132" t="s">
        <v>3</v>
      </c>
      <c r="N1029" s="133" t="s">
        <v>39</v>
      </c>
      <c r="P1029" s="134">
        <f>O1029*H1029</f>
        <v>0</v>
      </c>
      <c r="Q1029" s="134">
        <v>0</v>
      </c>
      <c r="R1029" s="134">
        <f>Q1029*H1029</f>
        <v>0</v>
      </c>
      <c r="S1029" s="134">
        <v>0</v>
      </c>
      <c r="T1029" s="135">
        <f>S1029*H1029</f>
        <v>0</v>
      </c>
      <c r="AR1029" s="136" t="s">
        <v>123</v>
      </c>
      <c r="AT1029" s="136" t="s">
        <v>118</v>
      </c>
      <c r="AU1029" s="136" t="s">
        <v>78</v>
      </c>
      <c r="AY1029" s="14" t="s">
        <v>115</v>
      </c>
      <c r="BE1029" s="137">
        <f>IF(N1029="základní",J1029,0)</f>
        <v>0</v>
      </c>
      <c r="BF1029" s="137">
        <f>IF(N1029="snížená",J1029,0)</f>
        <v>0</v>
      </c>
      <c r="BG1029" s="137">
        <f>IF(N1029="zákl. přenesená",J1029,0)</f>
        <v>0</v>
      </c>
      <c r="BH1029" s="137">
        <f>IF(N1029="sníž. přenesená",J1029,0)</f>
        <v>0</v>
      </c>
      <c r="BI1029" s="137">
        <f>IF(N1029="nulová",J1029,0)</f>
        <v>0</v>
      </c>
      <c r="BJ1029" s="14" t="s">
        <v>76</v>
      </c>
      <c r="BK1029" s="137">
        <f>ROUND(I1029*H1029,2)</f>
        <v>0</v>
      </c>
      <c r="BL1029" s="14" t="s">
        <v>123</v>
      </c>
      <c r="BM1029" s="136" t="s">
        <v>1913</v>
      </c>
    </row>
    <row r="1030" spans="2:65" s="1" customFormat="1" ht="19.5" x14ac:dyDescent="0.2">
      <c r="B1030" s="29"/>
      <c r="D1030" s="138" t="s">
        <v>124</v>
      </c>
      <c r="F1030" s="139" t="s">
        <v>1903</v>
      </c>
      <c r="I1030" s="140"/>
      <c r="L1030" s="29"/>
      <c r="M1030" s="141"/>
      <c r="T1030" s="50"/>
      <c r="AT1030" s="14" t="s">
        <v>124</v>
      </c>
      <c r="AU1030" s="14" t="s">
        <v>78</v>
      </c>
    </row>
    <row r="1031" spans="2:65" s="1" customFormat="1" ht="24.2" customHeight="1" x14ac:dyDescent="0.2">
      <c r="B1031" s="124"/>
      <c r="C1031" s="125" t="s">
        <v>1914</v>
      </c>
      <c r="D1031" s="125" t="s">
        <v>118</v>
      </c>
      <c r="E1031" s="126" t="s">
        <v>1915</v>
      </c>
      <c r="F1031" s="127" t="s">
        <v>1916</v>
      </c>
      <c r="G1031" s="128" t="s">
        <v>147</v>
      </c>
      <c r="H1031" s="129">
        <v>10</v>
      </c>
      <c r="I1031" s="130"/>
      <c r="J1031" s="131">
        <f>ROUND(I1031*H1031,2)</f>
        <v>0</v>
      </c>
      <c r="K1031" s="127" t="s">
        <v>122</v>
      </c>
      <c r="L1031" s="29"/>
      <c r="M1031" s="132" t="s">
        <v>3</v>
      </c>
      <c r="N1031" s="133" t="s">
        <v>39</v>
      </c>
      <c r="P1031" s="134">
        <f>O1031*H1031</f>
        <v>0</v>
      </c>
      <c r="Q1031" s="134">
        <v>0</v>
      </c>
      <c r="R1031" s="134">
        <f>Q1031*H1031</f>
        <v>0</v>
      </c>
      <c r="S1031" s="134">
        <v>0</v>
      </c>
      <c r="T1031" s="135">
        <f>S1031*H1031</f>
        <v>0</v>
      </c>
      <c r="AR1031" s="136" t="s">
        <v>123</v>
      </c>
      <c r="AT1031" s="136" t="s">
        <v>118</v>
      </c>
      <c r="AU1031" s="136" t="s">
        <v>78</v>
      </c>
      <c r="AY1031" s="14" t="s">
        <v>115</v>
      </c>
      <c r="BE1031" s="137">
        <f>IF(N1031="základní",J1031,0)</f>
        <v>0</v>
      </c>
      <c r="BF1031" s="137">
        <f>IF(N1031="snížená",J1031,0)</f>
        <v>0</v>
      </c>
      <c r="BG1031" s="137">
        <f>IF(N1031="zákl. přenesená",J1031,0)</f>
        <v>0</v>
      </c>
      <c r="BH1031" s="137">
        <f>IF(N1031="sníž. přenesená",J1031,0)</f>
        <v>0</v>
      </c>
      <c r="BI1031" s="137">
        <f>IF(N1031="nulová",J1031,0)</f>
        <v>0</v>
      </c>
      <c r="BJ1031" s="14" t="s">
        <v>76</v>
      </c>
      <c r="BK1031" s="137">
        <f>ROUND(I1031*H1031,2)</f>
        <v>0</v>
      </c>
      <c r="BL1031" s="14" t="s">
        <v>123</v>
      </c>
      <c r="BM1031" s="136" t="s">
        <v>1917</v>
      </c>
    </row>
    <row r="1032" spans="2:65" s="1" customFormat="1" ht="19.5" x14ac:dyDescent="0.2">
      <c r="B1032" s="29"/>
      <c r="D1032" s="138" t="s">
        <v>124</v>
      </c>
      <c r="F1032" s="139" t="s">
        <v>1903</v>
      </c>
      <c r="I1032" s="140"/>
      <c r="L1032" s="29"/>
      <c r="M1032" s="141"/>
      <c r="T1032" s="50"/>
      <c r="AT1032" s="14" t="s">
        <v>124</v>
      </c>
      <c r="AU1032" s="14" t="s">
        <v>78</v>
      </c>
    </row>
    <row r="1033" spans="2:65" s="1" customFormat="1" ht="37.9" customHeight="1" x14ac:dyDescent="0.2">
      <c r="B1033" s="124"/>
      <c r="C1033" s="125" t="s">
        <v>1030</v>
      </c>
      <c r="D1033" s="125" t="s">
        <v>118</v>
      </c>
      <c r="E1033" s="126" t="s">
        <v>1918</v>
      </c>
      <c r="F1033" s="127" t="s">
        <v>1919</v>
      </c>
      <c r="G1033" s="128" t="s">
        <v>147</v>
      </c>
      <c r="H1033" s="129">
        <v>10</v>
      </c>
      <c r="I1033" s="130"/>
      <c r="J1033" s="131">
        <f>ROUND(I1033*H1033,2)</f>
        <v>0</v>
      </c>
      <c r="K1033" s="127" t="s">
        <v>122</v>
      </c>
      <c r="L1033" s="29"/>
      <c r="M1033" s="132" t="s">
        <v>3</v>
      </c>
      <c r="N1033" s="133" t="s">
        <v>39</v>
      </c>
      <c r="P1033" s="134">
        <f>O1033*H1033</f>
        <v>0</v>
      </c>
      <c r="Q1033" s="134">
        <v>0</v>
      </c>
      <c r="R1033" s="134">
        <f>Q1033*H1033</f>
        <v>0</v>
      </c>
      <c r="S1033" s="134">
        <v>0</v>
      </c>
      <c r="T1033" s="135">
        <f>S1033*H1033</f>
        <v>0</v>
      </c>
      <c r="AR1033" s="136" t="s">
        <v>123</v>
      </c>
      <c r="AT1033" s="136" t="s">
        <v>118</v>
      </c>
      <c r="AU1033" s="136" t="s">
        <v>78</v>
      </c>
      <c r="AY1033" s="14" t="s">
        <v>115</v>
      </c>
      <c r="BE1033" s="137">
        <f>IF(N1033="základní",J1033,0)</f>
        <v>0</v>
      </c>
      <c r="BF1033" s="137">
        <f>IF(N1033="snížená",J1033,0)</f>
        <v>0</v>
      </c>
      <c r="BG1033" s="137">
        <f>IF(N1033="zákl. přenesená",J1033,0)</f>
        <v>0</v>
      </c>
      <c r="BH1033" s="137">
        <f>IF(N1033="sníž. přenesená",J1033,0)</f>
        <v>0</v>
      </c>
      <c r="BI1033" s="137">
        <f>IF(N1033="nulová",J1033,0)</f>
        <v>0</v>
      </c>
      <c r="BJ1033" s="14" t="s">
        <v>76</v>
      </c>
      <c r="BK1033" s="137">
        <f>ROUND(I1033*H1033,2)</f>
        <v>0</v>
      </c>
      <c r="BL1033" s="14" t="s">
        <v>123</v>
      </c>
      <c r="BM1033" s="136" t="s">
        <v>1920</v>
      </c>
    </row>
    <row r="1034" spans="2:65" s="1" customFormat="1" ht="19.5" x14ac:dyDescent="0.2">
      <c r="B1034" s="29"/>
      <c r="D1034" s="138" t="s">
        <v>124</v>
      </c>
      <c r="F1034" s="139" t="s">
        <v>1903</v>
      </c>
      <c r="I1034" s="140"/>
      <c r="L1034" s="29"/>
      <c r="M1034" s="141"/>
      <c r="T1034" s="50"/>
      <c r="AT1034" s="14" t="s">
        <v>124</v>
      </c>
      <c r="AU1034" s="14" t="s">
        <v>78</v>
      </c>
    </row>
    <row r="1035" spans="2:65" s="1" customFormat="1" ht="33" customHeight="1" x14ac:dyDescent="0.2">
      <c r="B1035" s="124"/>
      <c r="C1035" s="125" t="s">
        <v>1921</v>
      </c>
      <c r="D1035" s="125" t="s">
        <v>118</v>
      </c>
      <c r="E1035" s="126" t="s">
        <v>1922</v>
      </c>
      <c r="F1035" s="127" t="s">
        <v>1923</v>
      </c>
      <c r="G1035" s="128" t="s">
        <v>128</v>
      </c>
      <c r="H1035" s="129">
        <v>10</v>
      </c>
      <c r="I1035" s="130"/>
      <c r="J1035" s="131">
        <f>ROUND(I1035*H1035,2)</f>
        <v>0</v>
      </c>
      <c r="K1035" s="127" t="s">
        <v>122</v>
      </c>
      <c r="L1035" s="29"/>
      <c r="M1035" s="132" t="s">
        <v>3</v>
      </c>
      <c r="N1035" s="133" t="s">
        <v>39</v>
      </c>
      <c r="P1035" s="134">
        <f>O1035*H1035</f>
        <v>0</v>
      </c>
      <c r="Q1035" s="134">
        <v>0</v>
      </c>
      <c r="R1035" s="134">
        <f>Q1035*H1035</f>
        <v>0</v>
      </c>
      <c r="S1035" s="134">
        <v>0</v>
      </c>
      <c r="T1035" s="135">
        <f>S1035*H1035</f>
        <v>0</v>
      </c>
      <c r="AR1035" s="136" t="s">
        <v>123</v>
      </c>
      <c r="AT1035" s="136" t="s">
        <v>118</v>
      </c>
      <c r="AU1035" s="136" t="s">
        <v>78</v>
      </c>
      <c r="AY1035" s="14" t="s">
        <v>115</v>
      </c>
      <c r="BE1035" s="137">
        <f>IF(N1035="základní",J1035,0)</f>
        <v>0</v>
      </c>
      <c r="BF1035" s="137">
        <f>IF(N1035="snížená",J1035,0)</f>
        <v>0</v>
      </c>
      <c r="BG1035" s="137">
        <f>IF(N1035="zákl. přenesená",J1035,0)</f>
        <v>0</v>
      </c>
      <c r="BH1035" s="137">
        <f>IF(N1035="sníž. přenesená",J1035,0)</f>
        <v>0</v>
      </c>
      <c r="BI1035" s="137">
        <f>IF(N1035="nulová",J1035,0)</f>
        <v>0</v>
      </c>
      <c r="BJ1035" s="14" t="s">
        <v>76</v>
      </c>
      <c r="BK1035" s="137">
        <f>ROUND(I1035*H1035,2)</f>
        <v>0</v>
      </c>
      <c r="BL1035" s="14" t="s">
        <v>123</v>
      </c>
      <c r="BM1035" s="136" t="s">
        <v>1924</v>
      </c>
    </row>
    <row r="1036" spans="2:65" s="1" customFormat="1" ht="19.5" x14ac:dyDescent="0.2">
      <c r="B1036" s="29"/>
      <c r="D1036" s="138" t="s">
        <v>124</v>
      </c>
      <c r="F1036" s="139" t="s">
        <v>1903</v>
      </c>
      <c r="I1036" s="140"/>
      <c r="L1036" s="29"/>
      <c r="M1036" s="141"/>
      <c r="T1036" s="50"/>
      <c r="AT1036" s="14" t="s">
        <v>124</v>
      </c>
      <c r="AU1036" s="14" t="s">
        <v>78</v>
      </c>
    </row>
    <row r="1037" spans="2:65" s="1" customFormat="1" ht="24.2" customHeight="1" x14ac:dyDescent="0.2">
      <c r="B1037" s="124"/>
      <c r="C1037" s="125" t="s">
        <v>1034</v>
      </c>
      <c r="D1037" s="125" t="s">
        <v>118</v>
      </c>
      <c r="E1037" s="126" t="s">
        <v>1925</v>
      </c>
      <c r="F1037" s="127" t="s">
        <v>1926</v>
      </c>
      <c r="G1037" s="128" t="s">
        <v>128</v>
      </c>
      <c r="H1037" s="129">
        <v>10</v>
      </c>
      <c r="I1037" s="130"/>
      <c r="J1037" s="131">
        <f>ROUND(I1037*H1037,2)</f>
        <v>0</v>
      </c>
      <c r="K1037" s="127" t="s">
        <v>122</v>
      </c>
      <c r="L1037" s="29"/>
      <c r="M1037" s="132" t="s">
        <v>3</v>
      </c>
      <c r="N1037" s="133" t="s">
        <v>39</v>
      </c>
      <c r="P1037" s="134">
        <f>O1037*H1037</f>
        <v>0</v>
      </c>
      <c r="Q1037" s="134">
        <v>0</v>
      </c>
      <c r="R1037" s="134">
        <f>Q1037*H1037</f>
        <v>0</v>
      </c>
      <c r="S1037" s="134">
        <v>0</v>
      </c>
      <c r="T1037" s="135">
        <f>S1037*H1037</f>
        <v>0</v>
      </c>
      <c r="AR1037" s="136" t="s">
        <v>123</v>
      </c>
      <c r="AT1037" s="136" t="s">
        <v>118</v>
      </c>
      <c r="AU1037" s="136" t="s">
        <v>78</v>
      </c>
      <c r="AY1037" s="14" t="s">
        <v>115</v>
      </c>
      <c r="BE1037" s="137">
        <f>IF(N1037="základní",J1037,0)</f>
        <v>0</v>
      </c>
      <c r="BF1037" s="137">
        <f>IF(N1037="snížená",J1037,0)</f>
        <v>0</v>
      </c>
      <c r="BG1037" s="137">
        <f>IF(N1037="zákl. přenesená",J1037,0)</f>
        <v>0</v>
      </c>
      <c r="BH1037" s="137">
        <f>IF(N1037="sníž. přenesená",J1037,0)</f>
        <v>0</v>
      </c>
      <c r="BI1037" s="137">
        <f>IF(N1037="nulová",J1037,0)</f>
        <v>0</v>
      </c>
      <c r="BJ1037" s="14" t="s">
        <v>76</v>
      </c>
      <c r="BK1037" s="137">
        <f>ROUND(I1037*H1037,2)</f>
        <v>0</v>
      </c>
      <c r="BL1037" s="14" t="s">
        <v>123</v>
      </c>
      <c r="BM1037" s="136" t="s">
        <v>1927</v>
      </c>
    </row>
    <row r="1038" spans="2:65" s="1" customFormat="1" ht="19.5" x14ac:dyDescent="0.2">
      <c r="B1038" s="29"/>
      <c r="D1038" s="138" t="s">
        <v>124</v>
      </c>
      <c r="F1038" s="139" t="s">
        <v>1903</v>
      </c>
      <c r="I1038" s="140"/>
      <c r="L1038" s="29"/>
      <c r="M1038" s="141"/>
      <c r="T1038" s="50"/>
      <c r="AT1038" s="14" t="s">
        <v>124</v>
      </c>
      <c r="AU1038" s="14" t="s">
        <v>78</v>
      </c>
    </row>
    <row r="1039" spans="2:65" s="1" customFormat="1" ht="33" customHeight="1" x14ac:dyDescent="0.2">
      <c r="B1039" s="124"/>
      <c r="C1039" s="125" t="s">
        <v>1928</v>
      </c>
      <c r="D1039" s="125" t="s">
        <v>118</v>
      </c>
      <c r="E1039" s="126" t="s">
        <v>1929</v>
      </c>
      <c r="F1039" s="127" t="s">
        <v>1930</v>
      </c>
      <c r="G1039" s="128" t="s">
        <v>128</v>
      </c>
      <c r="H1039" s="129">
        <v>10</v>
      </c>
      <c r="I1039" s="130"/>
      <c r="J1039" s="131">
        <f>ROUND(I1039*H1039,2)</f>
        <v>0</v>
      </c>
      <c r="K1039" s="127" t="s">
        <v>122</v>
      </c>
      <c r="L1039" s="29"/>
      <c r="M1039" s="132" t="s">
        <v>3</v>
      </c>
      <c r="N1039" s="133" t="s">
        <v>39</v>
      </c>
      <c r="P1039" s="134">
        <f>O1039*H1039</f>
        <v>0</v>
      </c>
      <c r="Q1039" s="134">
        <v>0</v>
      </c>
      <c r="R1039" s="134">
        <f>Q1039*H1039</f>
        <v>0</v>
      </c>
      <c r="S1039" s="134">
        <v>0</v>
      </c>
      <c r="T1039" s="135">
        <f>S1039*H1039</f>
        <v>0</v>
      </c>
      <c r="AR1039" s="136" t="s">
        <v>123</v>
      </c>
      <c r="AT1039" s="136" t="s">
        <v>118</v>
      </c>
      <c r="AU1039" s="136" t="s">
        <v>78</v>
      </c>
      <c r="AY1039" s="14" t="s">
        <v>115</v>
      </c>
      <c r="BE1039" s="137">
        <f>IF(N1039="základní",J1039,0)</f>
        <v>0</v>
      </c>
      <c r="BF1039" s="137">
        <f>IF(N1039="snížená",J1039,0)</f>
        <v>0</v>
      </c>
      <c r="BG1039" s="137">
        <f>IF(N1039="zákl. přenesená",J1039,0)</f>
        <v>0</v>
      </c>
      <c r="BH1039" s="137">
        <f>IF(N1039="sníž. přenesená",J1039,0)</f>
        <v>0</v>
      </c>
      <c r="BI1039" s="137">
        <f>IF(N1039="nulová",J1039,0)</f>
        <v>0</v>
      </c>
      <c r="BJ1039" s="14" t="s">
        <v>76</v>
      </c>
      <c r="BK1039" s="137">
        <f>ROUND(I1039*H1039,2)</f>
        <v>0</v>
      </c>
      <c r="BL1039" s="14" t="s">
        <v>123</v>
      </c>
      <c r="BM1039" s="136" t="s">
        <v>1931</v>
      </c>
    </row>
    <row r="1040" spans="2:65" s="1" customFormat="1" ht="19.5" x14ac:dyDescent="0.2">
      <c r="B1040" s="29"/>
      <c r="D1040" s="138" t="s">
        <v>124</v>
      </c>
      <c r="F1040" s="139" t="s">
        <v>1903</v>
      </c>
      <c r="I1040" s="140"/>
      <c r="L1040" s="29"/>
      <c r="M1040" s="141"/>
      <c r="T1040" s="50"/>
      <c r="AT1040" s="14" t="s">
        <v>124</v>
      </c>
      <c r="AU1040" s="14" t="s">
        <v>78</v>
      </c>
    </row>
    <row r="1041" spans="2:65" s="1" customFormat="1" ht="33" customHeight="1" x14ac:dyDescent="0.2">
      <c r="B1041" s="124"/>
      <c r="C1041" s="125" t="s">
        <v>1038</v>
      </c>
      <c r="D1041" s="125" t="s">
        <v>118</v>
      </c>
      <c r="E1041" s="126" t="s">
        <v>1932</v>
      </c>
      <c r="F1041" s="127" t="s">
        <v>1933</v>
      </c>
      <c r="G1041" s="128" t="s">
        <v>147</v>
      </c>
      <c r="H1041" s="129">
        <v>10</v>
      </c>
      <c r="I1041" s="130"/>
      <c r="J1041" s="131">
        <f>ROUND(I1041*H1041,2)</f>
        <v>0</v>
      </c>
      <c r="K1041" s="127" t="s">
        <v>122</v>
      </c>
      <c r="L1041" s="29"/>
      <c r="M1041" s="132" t="s">
        <v>3</v>
      </c>
      <c r="N1041" s="133" t="s">
        <v>39</v>
      </c>
      <c r="P1041" s="134">
        <f>O1041*H1041</f>
        <v>0</v>
      </c>
      <c r="Q1041" s="134">
        <v>0</v>
      </c>
      <c r="R1041" s="134">
        <f>Q1041*H1041</f>
        <v>0</v>
      </c>
      <c r="S1041" s="134">
        <v>0</v>
      </c>
      <c r="T1041" s="135">
        <f>S1041*H1041</f>
        <v>0</v>
      </c>
      <c r="AR1041" s="136" t="s">
        <v>123</v>
      </c>
      <c r="AT1041" s="136" t="s">
        <v>118</v>
      </c>
      <c r="AU1041" s="136" t="s">
        <v>78</v>
      </c>
      <c r="AY1041" s="14" t="s">
        <v>115</v>
      </c>
      <c r="BE1041" s="137">
        <f>IF(N1041="základní",J1041,0)</f>
        <v>0</v>
      </c>
      <c r="BF1041" s="137">
        <f>IF(N1041="snížená",J1041,0)</f>
        <v>0</v>
      </c>
      <c r="BG1041" s="137">
        <f>IF(N1041="zákl. přenesená",J1041,0)</f>
        <v>0</v>
      </c>
      <c r="BH1041" s="137">
        <f>IF(N1041="sníž. přenesená",J1041,0)</f>
        <v>0</v>
      </c>
      <c r="BI1041" s="137">
        <f>IF(N1041="nulová",J1041,0)</f>
        <v>0</v>
      </c>
      <c r="BJ1041" s="14" t="s">
        <v>76</v>
      </c>
      <c r="BK1041" s="137">
        <f>ROUND(I1041*H1041,2)</f>
        <v>0</v>
      </c>
      <c r="BL1041" s="14" t="s">
        <v>123</v>
      </c>
      <c r="BM1041" s="136" t="s">
        <v>1934</v>
      </c>
    </row>
    <row r="1042" spans="2:65" s="1" customFormat="1" ht="19.5" x14ac:dyDescent="0.2">
      <c r="B1042" s="29"/>
      <c r="D1042" s="138" t="s">
        <v>124</v>
      </c>
      <c r="F1042" s="139" t="s">
        <v>1903</v>
      </c>
      <c r="I1042" s="140"/>
      <c r="L1042" s="29"/>
      <c r="M1042" s="141"/>
      <c r="T1042" s="50"/>
      <c r="AT1042" s="14" t="s">
        <v>124</v>
      </c>
      <c r="AU1042" s="14" t="s">
        <v>78</v>
      </c>
    </row>
    <row r="1043" spans="2:65" s="1" customFormat="1" ht="24.2" customHeight="1" x14ac:dyDescent="0.2">
      <c r="B1043" s="124"/>
      <c r="C1043" s="125" t="s">
        <v>1935</v>
      </c>
      <c r="D1043" s="125" t="s">
        <v>118</v>
      </c>
      <c r="E1043" s="126" t="s">
        <v>1936</v>
      </c>
      <c r="F1043" s="127" t="s">
        <v>1937</v>
      </c>
      <c r="G1043" s="128" t="s">
        <v>147</v>
      </c>
      <c r="H1043" s="129">
        <v>10</v>
      </c>
      <c r="I1043" s="130"/>
      <c r="J1043" s="131">
        <f>ROUND(I1043*H1043,2)</f>
        <v>0</v>
      </c>
      <c r="K1043" s="127" t="s">
        <v>122</v>
      </c>
      <c r="L1043" s="29"/>
      <c r="M1043" s="132" t="s">
        <v>3</v>
      </c>
      <c r="N1043" s="133" t="s">
        <v>39</v>
      </c>
      <c r="P1043" s="134">
        <f>O1043*H1043</f>
        <v>0</v>
      </c>
      <c r="Q1043" s="134">
        <v>0</v>
      </c>
      <c r="R1043" s="134">
        <f>Q1043*H1043</f>
        <v>0</v>
      </c>
      <c r="S1043" s="134">
        <v>0</v>
      </c>
      <c r="T1043" s="135">
        <f>S1043*H1043</f>
        <v>0</v>
      </c>
      <c r="AR1043" s="136" t="s">
        <v>123</v>
      </c>
      <c r="AT1043" s="136" t="s">
        <v>118</v>
      </c>
      <c r="AU1043" s="136" t="s">
        <v>78</v>
      </c>
      <c r="AY1043" s="14" t="s">
        <v>115</v>
      </c>
      <c r="BE1043" s="137">
        <f>IF(N1043="základní",J1043,0)</f>
        <v>0</v>
      </c>
      <c r="BF1043" s="137">
        <f>IF(N1043="snížená",J1043,0)</f>
        <v>0</v>
      </c>
      <c r="BG1043" s="137">
        <f>IF(N1043="zákl. přenesená",J1043,0)</f>
        <v>0</v>
      </c>
      <c r="BH1043" s="137">
        <f>IF(N1043="sníž. přenesená",J1043,0)</f>
        <v>0</v>
      </c>
      <c r="BI1043" s="137">
        <f>IF(N1043="nulová",J1043,0)</f>
        <v>0</v>
      </c>
      <c r="BJ1043" s="14" t="s">
        <v>76</v>
      </c>
      <c r="BK1043" s="137">
        <f>ROUND(I1043*H1043,2)</f>
        <v>0</v>
      </c>
      <c r="BL1043" s="14" t="s">
        <v>123</v>
      </c>
      <c r="BM1043" s="136" t="s">
        <v>1938</v>
      </c>
    </row>
    <row r="1044" spans="2:65" s="1" customFormat="1" ht="19.5" x14ac:dyDescent="0.2">
      <c r="B1044" s="29"/>
      <c r="D1044" s="138" t="s">
        <v>124</v>
      </c>
      <c r="F1044" s="139" t="s">
        <v>1903</v>
      </c>
      <c r="I1044" s="140"/>
      <c r="L1044" s="29"/>
      <c r="M1044" s="141"/>
      <c r="T1044" s="50"/>
      <c r="AT1044" s="14" t="s">
        <v>124</v>
      </c>
      <c r="AU1044" s="14" t="s">
        <v>78</v>
      </c>
    </row>
    <row r="1045" spans="2:65" s="1" customFormat="1" ht="37.9" customHeight="1" x14ac:dyDescent="0.2">
      <c r="B1045" s="124"/>
      <c r="C1045" s="125" t="s">
        <v>1042</v>
      </c>
      <c r="D1045" s="125" t="s">
        <v>118</v>
      </c>
      <c r="E1045" s="126" t="s">
        <v>1939</v>
      </c>
      <c r="F1045" s="127" t="s">
        <v>1940</v>
      </c>
      <c r="G1045" s="128" t="s">
        <v>147</v>
      </c>
      <c r="H1045" s="129">
        <v>10</v>
      </c>
      <c r="I1045" s="130"/>
      <c r="J1045" s="131">
        <f>ROUND(I1045*H1045,2)</f>
        <v>0</v>
      </c>
      <c r="K1045" s="127" t="s">
        <v>122</v>
      </c>
      <c r="L1045" s="29"/>
      <c r="M1045" s="132" t="s">
        <v>3</v>
      </c>
      <c r="N1045" s="133" t="s">
        <v>39</v>
      </c>
      <c r="P1045" s="134">
        <f>O1045*H1045</f>
        <v>0</v>
      </c>
      <c r="Q1045" s="134">
        <v>0</v>
      </c>
      <c r="R1045" s="134">
        <f>Q1045*H1045</f>
        <v>0</v>
      </c>
      <c r="S1045" s="134">
        <v>0</v>
      </c>
      <c r="T1045" s="135">
        <f>S1045*H1045</f>
        <v>0</v>
      </c>
      <c r="AR1045" s="136" t="s">
        <v>123</v>
      </c>
      <c r="AT1045" s="136" t="s">
        <v>118</v>
      </c>
      <c r="AU1045" s="136" t="s">
        <v>78</v>
      </c>
      <c r="AY1045" s="14" t="s">
        <v>115</v>
      </c>
      <c r="BE1045" s="137">
        <f>IF(N1045="základní",J1045,0)</f>
        <v>0</v>
      </c>
      <c r="BF1045" s="137">
        <f>IF(N1045="snížená",J1045,0)</f>
        <v>0</v>
      </c>
      <c r="BG1045" s="137">
        <f>IF(N1045="zákl. přenesená",J1045,0)</f>
        <v>0</v>
      </c>
      <c r="BH1045" s="137">
        <f>IF(N1045="sníž. přenesená",J1045,0)</f>
        <v>0</v>
      </c>
      <c r="BI1045" s="137">
        <f>IF(N1045="nulová",J1045,0)</f>
        <v>0</v>
      </c>
      <c r="BJ1045" s="14" t="s">
        <v>76</v>
      </c>
      <c r="BK1045" s="137">
        <f>ROUND(I1045*H1045,2)</f>
        <v>0</v>
      </c>
      <c r="BL1045" s="14" t="s">
        <v>123</v>
      </c>
      <c r="BM1045" s="136" t="s">
        <v>1941</v>
      </c>
    </row>
    <row r="1046" spans="2:65" s="1" customFormat="1" ht="19.5" x14ac:dyDescent="0.2">
      <c r="B1046" s="29"/>
      <c r="D1046" s="138" t="s">
        <v>124</v>
      </c>
      <c r="F1046" s="139" t="s">
        <v>1903</v>
      </c>
      <c r="I1046" s="140"/>
      <c r="L1046" s="29"/>
      <c r="M1046" s="141"/>
      <c r="T1046" s="50"/>
      <c r="AT1046" s="14" t="s">
        <v>124</v>
      </c>
      <c r="AU1046" s="14" t="s">
        <v>78</v>
      </c>
    </row>
    <row r="1047" spans="2:65" s="1" customFormat="1" ht="37.9" customHeight="1" x14ac:dyDescent="0.2">
      <c r="B1047" s="124"/>
      <c r="C1047" s="125" t="s">
        <v>1942</v>
      </c>
      <c r="D1047" s="125" t="s">
        <v>118</v>
      </c>
      <c r="E1047" s="126" t="s">
        <v>1943</v>
      </c>
      <c r="F1047" s="127" t="s">
        <v>1944</v>
      </c>
      <c r="G1047" s="128" t="s">
        <v>128</v>
      </c>
      <c r="H1047" s="129">
        <v>10</v>
      </c>
      <c r="I1047" s="130"/>
      <c r="J1047" s="131">
        <f>ROUND(I1047*H1047,2)</f>
        <v>0</v>
      </c>
      <c r="K1047" s="127" t="s">
        <v>122</v>
      </c>
      <c r="L1047" s="29"/>
      <c r="M1047" s="132" t="s">
        <v>3</v>
      </c>
      <c r="N1047" s="133" t="s">
        <v>39</v>
      </c>
      <c r="P1047" s="134">
        <f>O1047*H1047</f>
        <v>0</v>
      </c>
      <c r="Q1047" s="134">
        <v>0</v>
      </c>
      <c r="R1047" s="134">
        <f>Q1047*H1047</f>
        <v>0</v>
      </c>
      <c r="S1047" s="134">
        <v>0</v>
      </c>
      <c r="T1047" s="135">
        <f>S1047*H1047</f>
        <v>0</v>
      </c>
      <c r="AR1047" s="136" t="s">
        <v>123</v>
      </c>
      <c r="AT1047" s="136" t="s">
        <v>118</v>
      </c>
      <c r="AU1047" s="136" t="s">
        <v>78</v>
      </c>
      <c r="AY1047" s="14" t="s">
        <v>115</v>
      </c>
      <c r="BE1047" s="137">
        <f>IF(N1047="základní",J1047,0)</f>
        <v>0</v>
      </c>
      <c r="BF1047" s="137">
        <f>IF(N1047="snížená",J1047,0)</f>
        <v>0</v>
      </c>
      <c r="BG1047" s="137">
        <f>IF(N1047="zákl. přenesená",J1047,0)</f>
        <v>0</v>
      </c>
      <c r="BH1047" s="137">
        <f>IF(N1047="sníž. přenesená",J1047,0)</f>
        <v>0</v>
      </c>
      <c r="BI1047" s="137">
        <f>IF(N1047="nulová",J1047,0)</f>
        <v>0</v>
      </c>
      <c r="BJ1047" s="14" t="s">
        <v>76</v>
      </c>
      <c r="BK1047" s="137">
        <f>ROUND(I1047*H1047,2)</f>
        <v>0</v>
      </c>
      <c r="BL1047" s="14" t="s">
        <v>123</v>
      </c>
      <c r="BM1047" s="136" t="s">
        <v>1945</v>
      </c>
    </row>
    <row r="1048" spans="2:65" s="1" customFormat="1" ht="29.25" x14ac:dyDescent="0.2">
      <c r="B1048" s="29"/>
      <c r="D1048" s="138" t="s">
        <v>124</v>
      </c>
      <c r="F1048" s="139" t="s">
        <v>1946</v>
      </c>
      <c r="I1048" s="140"/>
      <c r="L1048" s="29"/>
      <c r="M1048" s="141"/>
      <c r="T1048" s="50"/>
      <c r="AT1048" s="14" t="s">
        <v>124</v>
      </c>
      <c r="AU1048" s="14" t="s">
        <v>78</v>
      </c>
    </row>
    <row r="1049" spans="2:65" s="1" customFormat="1" ht="33" customHeight="1" x14ac:dyDescent="0.2">
      <c r="B1049" s="124"/>
      <c r="C1049" s="125" t="s">
        <v>1046</v>
      </c>
      <c r="D1049" s="125" t="s">
        <v>118</v>
      </c>
      <c r="E1049" s="126" t="s">
        <v>1947</v>
      </c>
      <c r="F1049" s="127" t="s">
        <v>1948</v>
      </c>
      <c r="G1049" s="128" t="s">
        <v>128</v>
      </c>
      <c r="H1049" s="129">
        <v>10</v>
      </c>
      <c r="I1049" s="130"/>
      <c r="J1049" s="131">
        <f>ROUND(I1049*H1049,2)</f>
        <v>0</v>
      </c>
      <c r="K1049" s="127" t="s">
        <v>122</v>
      </c>
      <c r="L1049" s="29"/>
      <c r="M1049" s="132" t="s">
        <v>3</v>
      </c>
      <c r="N1049" s="133" t="s">
        <v>39</v>
      </c>
      <c r="P1049" s="134">
        <f>O1049*H1049</f>
        <v>0</v>
      </c>
      <c r="Q1049" s="134">
        <v>0</v>
      </c>
      <c r="R1049" s="134">
        <f>Q1049*H1049</f>
        <v>0</v>
      </c>
      <c r="S1049" s="134">
        <v>0</v>
      </c>
      <c r="T1049" s="135">
        <f>S1049*H1049</f>
        <v>0</v>
      </c>
      <c r="AR1049" s="136" t="s">
        <v>123</v>
      </c>
      <c r="AT1049" s="136" t="s">
        <v>118</v>
      </c>
      <c r="AU1049" s="136" t="s">
        <v>78</v>
      </c>
      <c r="AY1049" s="14" t="s">
        <v>115</v>
      </c>
      <c r="BE1049" s="137">
        <f>IF(N1049="základní",J1049,0)</f>
        <v>0</v>
      </c>
      <c r="BF1049" s="137">
        <f>IF(N1049="snížená",J1049,0)</f>
        <v>0</v>
      </c>
      <c r="BG1049" s="137">
        <f>IF(N1049="zákl. přenesená",J1049,0)</f>
        <v>0</v>
      </c>
      <c r="BH1049" s="137">
        <f>IF(N1049="sníž. přenesená",J1049,0)</f>
        <v>0</v>
      </c>
      <c r="BI1049" s="137">
        <f>IF(N1049="nulová",J1049,0)</f>
        <v>0</v>
      </c>
      <c r="BJ1049" s="14" t="s">
        <v>76</v>
      </c>
      <c r="BK1049" s="137">
        <f>ROUND(I1049*H1049,2)</f>
        <v>0</v>
      </c>
      <c r="BL1049" s="14" t="s">
        <v>123</v>
      </c>
      <c r="BM1049" s="136" t="s">
        <v>1949</v>
      </c>
    </row>
    <row r="1050" spans="2:65" s="1" customFormat="1" ht="29.25" x14ac:dyDescent="0.2">
      <c r="B1050" s="29"/>
      <c r="D1050" s="138" t="s">
        <v>124</v>
      </c>
      <c r="F1050" s="139" t="s">
        <v>1946</v>
      </c>
      <c r="I1050" s="140"/>
      <c r="L1050" s="29"/>
      <c r="M1050" s="141"/>
      <c r="T1050" s="50"/>
      <c r="AT1050" s="14" t="s">
        <v>124</v>
      </c>
      <c r="AU1050" s="14" t="s">
        <v>78</v>
      </c>
    </row>
    <row r="1051" spans="2:65" s="1" customFormat="1" ht="37.9" customHeight="1" x14ac:dyDescent="0.2">
      <c r="B1051" s="124"/>
      <c r="C1051" s="125" t="s">
        <v>1950</v>
      </c>
      <c r="D1051" s="125" t="s">
        <v>118</v>
      </c>
      <c r="E1051" s="126" t="s">
        <v>1951</v>
      </c>
      <c r="F1051" s="127" t="s">
        <v>1952</v>
      </c>
      <c r="G1051" s="128" t="s">
        <v>128</v>
      </c>
      <c r="H1051" s="129">
        <v>10</v>
      </c>
      <c r="I1051" s="130"/>
      <c r="J1051" s="131">
        <f>ROUND(I1051*H1051,2)</f>
        <v>0</v>
      </c>
      <c r="K1051" s="127" t="s">
        <v>122</v>
      </c>
      <c r="L1051" s="29"/>
      <c r="M1051" s="132" t="s">
        <v>3</v>
      </c>
      <c r="N1051" s="133" t="s">
        <v>39</v>
      </c>
      <c r="P1051" s="134">
        <f>O1051*H1051</f>
        <v>0</v>
      </c>
      <c r="Q1051" s="134">
        <v>0</v>
      </c>
      <c r="R1051" s="134">
        <f>Q1051*H1051</f>
        <v>0</v>
      </c>
      <c r="S1051" s="134">
        <v>0</v>
      </c>
      <c r="T1051" s="135">
        <f>S1051*H1051</f>
        <v>0</v>
      </c>
      <c r="AR1051" s="136" t="s">
        <v>123</v>
      </c>
      <c r="AT1051" s="136" t="s">
        <v>118</v>
      </c>
      <c r="AU1051" s="136" t="s">
        <v>78</v>
      </c>
      <c r="AY1051" s="14" t="s">
        <v>115</v>
      </c>
      <c r="BE1051" s="137">
        <f>IF(N1051="základní",J1051,0)</f>
        <v>0</v>
      </c>
      <c r="BF1051" s="137">
        <f>IF(N1051="snížená",J1051,0)</f>
        <v>0</v>
      </c>
      <c r="BG1051" s="137">
        <f>IF(N1051="zákl. přenesená",J1051,0)</f>
        <v>0</v>
      </c>
      <c r="BH1051" s="137">
        <f>IF(N1051="sníž. přenesená",J1051,0)</f>
        <v>0</v>
      </c>
      <c r="BI1051" s="137">
        <f>IF(N1051="nulová",J1051,0)</f>
        <v>0</v>
      </c>
      <c r="BJ1051" s="14" t="s">
        <v>76</v>
      </c>
      <c r="BK1051" s="137">
        <f>ROUND(I1051*H1051,2)</f>
        <v>0</v>
      </c>
      <c r="BL1051" s="14" t="s">
        <v>123</v>
      </c>
      <c r="BM1051" s="136" t="s">
        <v>1953</v>
      </c>
    </row>
    <row r="1052" spans="2:65" s="1" customFormat="1" ht="29.25" x14ac:dyDescent="0.2">
      <c r="B1052" s="29"/>
      <c r="D1052" s="138" t="s">
        <v>124</v>
      </c>
      <c r="F1052" s="139" t="s">
        <v>1946</v>
      </c>
      <c r="I1052" s="140"/>
      <c r="L1052" s="29"/>
      <c r="M1052" s="141"/>
      <c r="T1052" s="50"/>
      <c r="AT1052" s="14" t="s">
        <v>124</v>
      </c>
      <c r="AU1052" s="14" t="s">
        <v>78</v>
      </c>
    </row>
    <row r="1053" spans="2:65" s="1" customFormat="1" ht="37.9" customHeight="1" x14ac:dyDescent="0.2">
      <c r="B1053" s="124"/>
      <c r="C1053" s="125" t="s">
        <v>1050</v>
      </c>
      <c r="D1053" s="125" t="s">
        <v>118</v>
      </c>
      <c r="E1053" s="126" t="s">
        <v>1954</v>
      </c>
      <c r="F1053" s="127" t="s">
        <v>1955</v>
      </c>
      <c r="G1053" s="128" t="s">
        <v>147</v>
      </c>
      <c r="H1053" s="129">
        <v>10</v>
      </c>
      <c r="I1053" s="130"/>
      <c r="J1053" s="131">
        <f>ROUND(I1053*H1053,2)</f>
        <v>0</v>
      </c>
      <c r="K1053" s="127" t="s">
        <v>122</v>
      </c>
      <c r="L1053" s="29"/>
      <c r="M1053" s="132" t="s">
        <v>3</v>
      </c>
      <c r="N1053" s="133" t="s">
        <v>39</v>
      </c>
      <c r="P1053" s="134">
        <f>O1053*H1053</f>
        <v>0</v>
      </c>
      <c r="Q1053" s="134">
        <v>0</v>
      </c>
      <c r="R1053" s="134">
        <f>Q1053*H1053</f>
        <v>0</v>
      </c>
      <c r="S1053" s="134">
        <v>0</v>
      </c>
      <c r="T1053" s="135">
        <f>S1053*H1053</f>
        <v>0</v>
      </c>
      <c r="AR1053" s="136" t="s">
        <v>123</v>
      </c>
      <c r="AT1053" s="136" t="s">
        <v>118</v>
      </c>
      <c r="AU1053" s="136" t="s">
        <v>78</v>
      </c>
      <c r="AY1053" s="14" t="s">
        <v>115</v>
      </c>
      <c r="BE1053" s="137">
        <f>IF(N1053="základní",J1053,0)</f>
        <v>0</v>
      </c>
      <c r="BF1053" s="137">
        <f>IF(N1053="snížená",J1053,0)</f>
        <v>0</v>
      </c>
      <c r="BG1053" s="137">
        <f>IF(N1053="zákl. přenesená",J1053,0)</f>
        <v>0</v>
      </c>
      <c r="BH1053" s="137">
        <f>IF(N1053="sníž. přenesená",J1053,0)</f>
        <v>0</v>
      </c>
      <c r="BI1053" s="137">
        <f>IF(N1053="nulová",J1053,0)</f>
        <v>0</v>
      </c>
      <c r="BJ1053" s="14" t="s">
        <v>76</v>
      </c>
      <c r="BK1053" s="137">
        <f>ROUND(I1053*H1053,2)</f>
        <v>0</v>
      </c>
      <c r="BL1053" s="14" t="s">
        <v>123</v>
      </c>
      <c r="BM1053" s="136" t="s">
        <v>1956</v>
      </c>
    </row>
    <row r="1054" spans="2:65" s="1" customFormat="1" ht="29.25" x14ac:dyDescent="0.2">
      <c r="B1054" s="29"/>
      <c r="D1054" s="138" t="s">
        <v>124</v>
      </c>
      <c r="F1054" s="139" t="s">
        <v>1946</v>
      </c>
      <c r="I1054" s="140"/>
      <c r="L1054" s="29"/>
      <c r="M1054" s="141"/>
      <c r="T1054" s="50"/>
      <c r="AT1054" s="14" t="s">
        <v>124</v>
      </c>
      <c r="AU1054" s="14" t="s">
        <v>78</v>
      </c>
    </row>
    <row r="1055" spans="2:65" s="1" customFormat="1" ht="33" customHeight="1" x14ac:dyDescent="0.2">
      <c r="B1055" s="124"/>
      <c r="C1055" s="125" t="s">
        <v>1957</v>
      </c>
      <c r="D1055" s="125" t="s">
        <v>118</v>
      </c>
      <c r="E1055" s="126" t="s">
        <v>1958</v>
      </c>
      <c r="F1055" s="127" t="s">
        <v>1959</v>
      </c>
      <c r="G1055" s="128" t="s">
        <v>147</v>
      </c>
      <c r="H1055" s="129">
        <v>10</v>
      </c>
      <c r="I1055" s="130"/>
      <c r="J1055" s="131">
        <f>ROUND(I1055*H1055,2)</f>
        <v>0</v>
      </c>
      <c r="K1055" s="127" t="s">
        <v>122</v>
      </c>
      <c r="L1055" s="29"/>
      <c r="M1055" s="132" t="s">
        <v>3</v>
      </c>
      <c r="N1055" s="133" t="s">
        <v>39</v>
      </c>
      <c r="P1055" s="134">
        <f>O1055*H1055</f>
        <v>0</v>
      </c>
      <c r="Q1055" s="134">
        <v>0</v>
      </c>
      <c r="R1055" s="134">
        <f>Q1055*H1055</f>
        <v>0</v>
      </c>
      <c r="S1055" s="134">
        <v>0</v>
      </c>
      <c r="T1055" s="135">
        <f>S1055*H1055</f>
        <v>0</v>
      </c>
      <c r="AR1055" s="136" t="s">
        <v>123</v>
      </c>
      <c r="AT1055" s="136" t="s">
        <v>118</v>
      </c>
      <c r="AU1055" s="136" t="s">
        <v>78</v>
      </c>
      <c r="AY1055" s="14" t="s">
        <v>115</v>
      </c>
      <c r="BE1055" s="137">
        <f>IF(N1055="základní",J1055,0)</f>
        <v>0</v>
      </c>
      <c r="BF1055" s="137">
        <f>IF(N1055="snížená",J1055,0)</f>
        <v>0</v>
      </c>
      <c r="BG1055" s="137">
        <f>IF(N1055="zákl. přenesená",J1055,0)</f>
        <v>0</v>
      </c>
      <c r="BH1055" s="137">
        <f>IF(N1055="sníž. přenesená",J1055,0)</f>
        <v>0</v>
      </c>
      <c r="BI1055" s="137">
        <f>IF(N1055="nulová",J1055,0)</f>
        <v>0</v>
      </c>
      <c r="BJ1055" s="14" t="s">
        <v>76</v>
      </c>
      <c r="BK1055" s="137">
        <f>ROUND(I1055*H1055,2)</f>
        <v>0</v>
      </c>
      <c r="BL1055" s="14" t="s">
        <v>123</v>
      </c>
      <c r="BM1055" s="136" t="s">
        <v>1960</v>
      </c>
    </row>
    <row r="1056" spans="2:65" s="1" customFormat="1" ht="29.25" x14ac:dyDescent="0.2">
      <c r="B1056" s="29"/>
      <c r="D1056" s="138" t="s">
        <v>124</v>
      </c>
      <c r="F1056" s="139" t="s">
        <v>1946</v>
      </c>
      <c r="I1056" s="140"/>
      <c r="L1056" s="29"/>
      <c r="M1056" s="141"/>
      <c r="T1056" s="50"/>
      <c r="AT1056" s="14" t="s">
        <v>124</v>
      </c>
      <c r="AU1056" s="14" t="s">
        <v>78</v>
      </c>
    </row>
    <row r="1057" spans="2:65" s="1" customFormat="1" ht="37.9" customHeight="1" x14ac:dyDescent="0.2">
      <c r="B1057" s="124"/>
      <c r="C1057" s="125" t="s">
        <v>1054</v>
      </c>
      <c r="D1057" s="125" t="s">
        <v>118</v>
      </c>
      <c r="E1057" s="126" t="s">
        <v>1961</v>
      </c>
      <c r="F1057" s="127" t="s">
        <v>1962</v>
      </c>
      <c r="G1057" s="128" t="s">
        <v>147</v>
      </c>
      <c r="H1057" s="129">
        <v>10</v>
      </c>
      <c r="I1057" s="130"/>
      <c r="J1057" s="131">
        <f>ROUND(I1057*H1057,2)</f>
        <v>0</v>
      </c>
      <c r="K1057" s="127" t="s">
        <v>122</v>
      </c>
      <c r="L1057" s="29"/>
      <c r="M1057" s="132" t="s">
        <v>3</v>
      </c>
      <c r="N1057" s="133" t="s">
        <v>39</v>
      </c>
      <c r="P1057" s="134">
        <f>O1057*H1057</f>
        <v>0</v>
      </c>
      <c r="Q1057" s="134">
        <v>0</v>
      </c>
      <c r="R1057" s="134">
        <f>Q1057*H1057</f>
        <v>0</v>
      </c>
      <c r="S1057" s="134">
        <v>0</v>
      </c>
      <c r="T1057" s="135">
        <f>S1057*H1057</f>
        <v>0</v>
      </c>
      <c r="AR1057" s="136" t="s">
        <v>123</v>
      </c>
      <c r="AT1057" s="136" t="s">
        <v>118</v>
      </c>
      <c r="AU1057" s="136" t="s">
        <v>78</v>
      </c>
      <c r="AY1057" s="14" t="s">
        <v>115</v>
      </c>
      <c r="BE1057" s="137">
        <f>IF(N1057="základní",J1057,0)</f>
        <v>0</v>
      </c>
      <c r="BF1057" s="137">
        <f>IF(N1057="snížená",J1057,0)</f>
        <v>0</v>
      </c>
      <c r="BG1057" s="137">
        <f>IF(N1057="zákl. přenesená",J1057,0)</f>
        <v>0</v>
      </c>
      <c r="BH1057" s="137">
        <f>IF(N1057="sníž. přenesená",J1057,0)</f>
        <v>0</v>
      </c>
      <c r="BI1057" s="137">
        <f>IF(N1057="nulová",J1057,0)</f>
        <v>0</v>
      </c>
      <c r="BJ1057" s="14" t="s">
        <v>76</v>
      </c>
      <c r="BK1057" s="137">
        <f>ROUND(I1057*H1057,2)</f>
        <v>0</v>
      </c>
      <c r="BL1057" s="14" t="s">
        <v>123</v>
      </c>
      <c r="BM1057" s="136" t="s">
        <v>1963</v>
      </c>
    </row>
    <row r="1058" spans="2:65" s="1" customFormat="1" ht="29.25" x14ac:dyDescent="0.2">
      <c r="B1058" s="29"/>
      <c r="D1058" s="138" t="s">
        <v>124</v>
      </c>
      <c r="F1058" s="139" t="s">
        <v>1946</v>
      </c>
      <c r="I1058" s="140"/>
      <c r="L1058" s="29"/>
      <c r="M1058" s="141"/>
      <c r="T1058" s="50"/>
      <c r="AT1058" s="14" t="s">
        <v>124</v>
      </c>
      <c r="AU1058" s="14" t="s">
        <v>78</v>
      </c>
    </row>
    <row r="1059" spans="2:65" s="1" customFormat="1" ht="37.9" customHeight="1" x14ac:dyDescent="0.2">
      <c r="B1059" s="124"/>
      <c r="C1059" s="125" t="s">
        <v>1964</v>
      </c>
      <c r="D1059" s="125" t="s">
        <v>118</v>
      </c>
      <c r="E1059" s="126" t="s">
        <v>1965</v>
      </c>
      <c r="F1059" s="127" t="s">
        <v>1966</v>
      </c>
      <c r="G1059" s="128" t="s">
        <v>128</v>
      </c>
      <c r="H1059" s="129">
        <v>10</v>
      </c>
      <c r="I1059" s="130"/>
      <c r="J1059" s="131">
        <f>ROUND(I1059*H1059,2)</f>
        <v>0</v>
      </c>
      <c r="K1059" s="127" t="s">
        <v>122</v>
      </c>
      <c r="L1059" s="29"/>
      <c r="M1059" s="132" t="s">
        <v>3</v>
      </c>
      <c r="N1059" s="133" t="s">
        <v>39</v>
      </c>
      <c r="P1059" s="134">
        <f>O1059*H1059</f>
        <v>0</v>
      </c>
      <c r="Q1059" s="134">
        <v>0</v>
      </c>
      <c r="R1059" s="134">
        <f>Q1059*H1059</f>
        <v>0</v>
      </c>
      <c r="S1059" s="134">
        <v>0</v>
      </c>
      <c r="T1059" s="135">
        <f>S1059*H1059</f>
        <v>0</v>
      </c>
      <c r="AR1059" s="136" t="s">
        <v>123</v>
      </c>
      <c r="AT1059" s="136" t="s">
        <v>118</v>
      </c>
      <c r="AU1059" s="136" t="s">
        <v>78</v>
      </c>
      <c r="AY1059" s="14" t="s">
        <v>115</v>
      </c>
      <c r="BE1059" s="137">
        <f>IF(N1059="základní",J1059,0)</f>
        <v>0</v>
      </c>
      <c r="BF1059" s="137">
        <f>IF(N1059="snížená",J1059,0)</f>
        <v>0</v>
      </c>
      <c r="BG1059" s="137">
        <f>IF(N1059="zákl. přenesená",J1059,0)</f>
        <v>0</v>
      </c>
      <c r="BH1059" s="137">
        <f>IF(N1059="sníž. přenesená",J1059,0)</f>
        <v>0</v>
      </c>
      <c r="BI1059" s="137">
        <f>IF(N1059="nulová",J1059,0)</f>
        <v>0</v>
      </c>
      <c r="BJ1059" s="14" t="s">
        <v>76</v>
      </c>
      <c r="BK1059" s="137">
        <f>ROUND(I1059*H1059,2)</f>
        <v>0</v>
      </c>
      <c r="BL1059" s="14" t="s">
        <v>123</v>
      </c>
      <c r="BM1059" s="136" t="s">
        <v>1967</v>
      </c>
    </row>
    <row r="1060" spans="2:65" s="1" customFormat="1" ht="29.25" x14ac:dyDescent="0.2">
      <c r="B1060" s="29"/>
      <c r="D1060" s="138" t="s">
        <v>124</v>
      </c>
      <c r="F1060" s="139" t="s">
        <v>1946</v>
      </c>
      <c r="I1060" s="140"/>
      <c r="L1060" s="29"/>
      <c r="M1060" s="141"/>
      <c r="T1060" s="50"/>
      <c r="AT1060" s="14" t="s">
        <v>124</v>
      </c>
      <c r="AU1060" s="14" t="s">
        <v>78</v>
      </c>
    </row>
    <row r="1061" spans="2:65" s="1" customFormat="1" ht="33" customHeight="1" x14ac:dyDescent="0.2">
      <c r="B1061" s="124"/>
      <c r="C1061" s="125" t="s">
        <v>1058</v>
      </c>
      <c r="D1061" s="125" t="s">
        <v>118</v>
      </c>
      <c r="E1061" s="126" t="s">
        <v>1968</v>
      </c>
      <c r="F1061" s="127" t="s">
        <v>1969</v>
      </c>
      <c r="G1061" s="128" t="s">
        <v>128</v>
      </c>
      <c r="H1061" s="129">
        <v>10</v>
      </c>
      <c r="I1061" s="130"/>
      <c r="J1061" s="131">
        <f>ROUND(I1061*H1061,2)</f>
        <v>0</v>
      </c>
      <c r="K1061" s="127" t="s">
        <v>122</v>
      </c>
      <c r="L1061" s="29"/>
      <c r="M1061" s="132" t="s">
        <v>3</v>
      </c>
      <c r="N1061" s="133" t="s">
        <v>39</v>
      </c>
      <c r="P1061" s="134">
        <f>O1061*H1061</f>
        <v>0</v>
      </c>
      <c r="Q1061" s="134">
        <v>0</v>
      </c>
      <c r="R1061" s="134">
        <f>Q1061*H1061</f>
        <v>0</v>
      </c>
      <c r="S1061" s="134">
        <v>0</v>
      </c>
      <c r="T1061" s="135">
        <f>S1061*H1061</f>
        <v>0</v>
      </c>
      <c r="AR1061" s="136" t="s">
        <v>123</v>
      </c>
      <c r="AT1061" s="136" t="s">
        <v>118</v>
      </c>
      <c r="AU1061" s="136" t="s">
        <v>78</v>
      </c>
      <c r="AY1061" s="14" t="s">
        <v>115</v>
      </c>
      <c r="BE1061" s="137">
        <f>IF(N1061="základní",J1061,0)</f>
        <v>0</v>
      </c>
      <c r="BF1061" s="137">
        <f>IF(N1061="snížená",J1061,0)</f>
        <v>0</v>
      </c>
      <c r="BG1061" s="137">
        <f>IF(N1061="zákl. přenesená",J1061,0)</f>
        <v>0</v>
      </c>
      <c r="BH1061" s="137">
        <f>IF(N1061="sníž. přenesená",J1061,0)</f>
        <v>0</v>
      </c>
      <c r="BI1061" s="137">
        <f>IF(N1061="nulová",J1061,0)</f>
        <v>0</v>
      </c>
      <c r="BJ1061" s="14" t="s">
        <v>76</v>
      </c>
      <c r="BK1061" s="137">
        <f>ROUND(I1061*H1061,2)</f>
        <v>0</v>
      </c>
      <c r="BL1061" s="14" t="s">
        <v>123</v>
      </c>
      <c r="BM1061" s="136" t="s">
        <v>1970</v>
      </c>
    </row>
    <row r="1062" spans="2:65" s="1" customFormat="1" ht="29.25" x14ac:dyDescent="0.2">
      <c r="B1062" s="29"/>
      <c r="D1062" s="138" t="s">
        <v>124</v>
      </c>
      <c r="F1062" s="139" t="s">
        <v>1946</v>
      </c>
      <c r="I1062" s="140"/>
      <c r="L1062" s="29"/>
      <c r="M1062" s="141"/>
      <c r="T1062" s="50"/>
      <c r="AT1062" s="14" t="s">
        <v>124</v>
      </c>
      <c r="AU1062" s="14" t="s">
        <v>78</v>
      </c>
    </row>
    <row r="1063" spans="2:65" s="1" customFormat="1" ht="37.9" customHeight="1" x14ac:dyDescent="0.2">
      <c r="B1063" s="124"/>
      <c r="C1063" s="125" t="s">
        <v>1971</v>
      </c>
      <c r="D1063" s="125" t="s">
        <v>118</v>
      </c>
      <c r="E1063" s="126" t="s">
        <v>1972</v>
      </c>
      <c r="F1063" s="127" t="s">
        <v>1973</v>
      </c>
      <c r="G1063" s="128" t="s">
        <v>128</v>
      </c>
      <c r="H1063" s="129">
        <v>10</v>
      </c>
      <c r="I1063" s="130"/>
      <c r="J1063" s="131">
        <f>ROUND(I1063*H1063,2)</f>
        <v>0</v>
      </c>
      <c r="K1063" s="127" t="s">
        <v>122</v>
      </c>
      <c r="L1063" s="29"/>
      <c r="M1063" s="132" t="s">
        <v>3</v>
      </c>
      <c r="N1063" s="133" t="s">
        <v>39</v>
      </c>
      <c r="P1063" s="134">
        <f>O1063*H1063</f>
        <v>0</v>
      </c>
      <c r="Q1063" s="134">
        <v>0</v>
      </c>
      <c r="R1063" s="134">
        <f>Q1063*H1063</f>
        <v>0</v>
      </c>
      <c r="S1063" s="134">
        <v>0</v>
      </c>
      <c r="T1063" s="135">
        <f>S1063*H1063</f>
        <v>0</v>
      </c>
      <c r="AR1063" s="136" t="s">
        <v>123</v>
      </c>
      <c r="AT1063" s="136" t="s">
        <v>118</v>
      </c>
      <c r="AU1063" s="136" t="s">
        <v>78</v>
      </c>
      <c r="AY1063" s="14" t="s">
        <v>115</v>
      </c>
      <c r="BE1063" s="137">
        <f>IF(N1063="základní",J1063,0)</f>
        <v>0</v>
      </c>
      <c r="BF1063" s="137">
        <f>IF(N1063="snížená",J1063,0)</f>
        <v>0</v>
      </c>
      <c r="BG1063" s="137">
        <f>IF(N1063="zákl. přenesená",J1063,0)</f>
        <v>0</v>
      </c>
      <c r="BH1063" s="137">
        <f>IF(N1063="sníž. přenesená",J1063,0)</f>
        <v>0</v>
      </c>
      <c r="BI1063" s="137">
        <f>IF(N1063="nulová",J1063,0)</f>
        <v>0</v>
      </c>
      <c r="BJ1063" s="14" t="s">
        <v>76</v>
      </c>
      <c r="BK1063" s="137">
        <f>ROUND(I1063*H1063,2)</f>
        <v>0</v>
      </c>
      <c r="BL1063" s="14" t="s">
        <v>123</v>
      </c>
      <c r="BM1063" s="136" t="s">
        <v>1974</v>
      </c>
    </row>
    <row r="1064" spans="2:65" s="1" customFormat="1" ht="29.25" x14ac:dyDescent="0.2">
      <c r="B1064" s="29"/>
      <c r="D1064" s="138" t="s">
        <v>124</v>
      </c>
      <c r="F1064" s="139" t="s">
        <v>1946</v>
      </c>
      <c r="I1064" s="140"/>
      <c r="L1064" s="29"/>
      <c r="M1064" s="141"/>
      <c r="T1064" s="50"/>
      <c r="AT1064" s="14" t="s">
        <v>124</v>
      </c>
      <c r="AU1064" s="14" t="s">
        <v>78</v>
      </c>
    </row>
    <row r="1065" spans="2:65" s="1" customFormat="1" ht="37.9" customHeight="1" x14ac:dyDescent="0.2">
      <c r="B1065" s="124"/>
      <c r="C1065" s="125" t="s">
        <v>1062</v>
      </c>
      <c r="D1065" s="125" t="s">
        <v>118</v>
      </c>
      <c r="E1065" s="126" t="s">
        <v>1975</v>
      </c>
      <c r="F1065" s="127" t="s">
        <v>1976</v>
      </c>
      <c r="G1065" s="128" t="s">
        <v>147</v>
      </c>
      <c r="H1065" s="129">
        <v>10</v>
      </c>
      <c r="I1065" s="130"/>
      <c r="J1065" s="131">
        <f>ROUND(I1065*H1065,2)</f>
        <v>0</v>
      </c>
      <c r="K1065" s="127" t="s">
        <v>122</v>
      </c>
      <c r="L1065" s="29"/>
      <c r="M1065" s="132" t="s">
        <v>3</v>
      </c>
      <c r="N1065" s="133" t="s">
        <v>39</v>
      </c>
      <c r="P1065" s="134">
        <f>O1065*H1065</f>
        <v>0</v>
      </c>
      <c r="Q1065" s="134">
        <v>0</v>
      </c>
      <c r="R1065" s="134">
        <f>Q1065*H1065</f>
        <v>0</v>
      </c>
      <c r="S1065" s="134">
        <v>0</v>
      </c>
      <c r="T1065" s="135">
        <f>S1065*H1065</f>
        <v>0</v>
      </c>
      <c r="AR1065" s="136" t="s">
        <v>123</v>
      </c>
      <c r="AT1065" s="136" t="s">
        <v>118</v>
      </c>
      <c r="AU1065" s="136" t="s">
        <v>78</v>
      </c>
      <c r="AY1065" s="14" t="s">
        <v>115</v>
      </c>
      <c r="BE1065" s="137">
        <f>IF(N1065="základní",J1065,0)</f>
        <v>0</v>
      </c>
      <c r="BF1065" s="137">
        <f>IF(N1065="snížená",J1065,0)</f>
        <v>0</v>
      </c>
      <c r="BG1065" s="137">
        <f>IF(N1065="zákl. přenesená",J1065,0)</f>
        <v>0</v>
      </c>
      <c r="BH1065" s="137">
        <f>IF(N1065="sníž. přenesená",J1065,0)</f>
        <v>0</v>
      </c>
      <c r="BI1065" s="137">
        <f>IF(N1065="nulová",J1065,0)</f>
        <v>0</v>
      </c>
      <c r="BJ1065" s="14" t="s">
        <v>76</v>
      </c>
      <c r="BK1065" s="137">
        <f>ROUND(I1065*H1065,2)</f>
        <v>0</v>
      </c>
      <c r="BL1065" s="14" t="s">
        <v>123</v>
      </c>
      <c r="BM1065" s="136" t="s">
        <v>1977</v>
      </c>
    </row>
    <row r="1066" spans="2:65" s="1" customFormat="1" ht="29.25" x14ac:dyDescent="0.2">
      <c r="B1066" s="29"/>
      <c r="D1066" s="138" t="s">
        <v>124</v>
      </c>
      <c r="F1066" s="139" t="s">
        <v>1946</v>
      </c>
      <c r="I1066" s="140"/>
      <c r="L1066" s="29"/>
      <c r="M1066" s="141"/>
      <c r="T1066" s="50"/>
      <c r="AT1066" s="14" t="s">
        <v>124</v>
      </c>
      <c r="AU1066" s="14" t="s">
        <v>78</v>
      </c>
    </row>
    <row r="1067" spans="2:65" s="1" customFormat="1" ht="33" customHeight="1" x14ac:dyDescent="0.2">
      <c r="B1067" s="124"/>
      <c r="C1067" s="125" t="s">
        <v>1978</v>
      </c>
      <c r="D1067" s="125" t="s">
        <v>118</v>
      </c>
      <c r="E1067" s="126" t="s">
        <v>1979</v>
      </c>
      <c r="F1067" s="127" t="s">
        <v>1980</v>
      </c>
      <c r="G1067" s="128" t="s">
        <v>147</v>
      </c>
      <c r="H1067" s="129">
        <v>10</v>
      </c>
      <c r="I1067" s="130"/>
      <c r="J1067" s="131">
        <f>ROUND(I1067*H1067,2)</f>
        <v>0</v>
      </c>
      <c r="K1067" s="127" t="s">
        <v>122</v>
      </c>
      <c r="L1067" s="29"/>
      <c r="M1067" s="132" t="s">
        <v>3</v>
      </c>
      <c r="N1067" s="133" t="s">
        <v>39</v>
      </c>
      <c r="P1067" s="134">
        <f>O1067*H1067</f>
        <v>0</v>
      </c>
      <c r="Q1067" s="134">
        <v>0</v>
      </c>
      <c r="R1067" s="134">
        <f>Q1067*H1067</f>
        <v>0</v>
      </c>
      <c r="S1067" s="134">
        <v>0</v>
      </c>
      <c r="T1067" s="135">
        <f>S1067*H1067</f>
        <v>0</v>
      </c>
      <c r="AR1067" s="136" t="s">
        <v>123</v>
      </c>
      <c r="AT1067" s="136" t="s">
        <v>118</v>
      </c>
      <c r="AU1067" s="136" t="s">
        <v>78</v>
      </c>
      <c r="AY1067" s="14" t="s">
        <v>115</v>
      </c>
      <c r="BE1067" s="137">
        <f>IF(N1067="základní",J1067,0)</f>
        <v>0</v>
      </c>
      <c r="BF1067" s="137">
        <f>IF(N1067="snížená",J1067,0)</f>
        <v>0</v>
      </c>
      <c r="BG1067" s="137">
        <f>IF(N1067="zákl. přenesená",J1067,0)</f>
        <v>0</v>
      </c>
      <c r="BH1067" s="137">
        <f>IF(N1067="sníž. přenesená",J1067,0)</f>
        <v>0</v>
      </c>
      <c r="BI1067" s="137">
        <f>IF(N1067="nulová",J1067,0)</f>
        <v>0</v>
      </c>
      <c r="BJ1067" s="14" t="s">
        <v>76</v>
      </c>
      <c r="BK1067" s="137">
        <f>ROUND(I1067*H1067,2)</f>
        <v>0</v>
      </c>
      <c r="BL1067" s="14" t="s">
        <v>123</v>
      </c>
      <c r="BM1067" s="136" t="s">
        <v>1981</v>
      </c>
    </row>
    <row r="1068" spans="2:65" s="1" customFormat="1" ht="29.25" x14ac:dyDescent="0.2">
      <c r="B1068" s="29"/>
      <c r="D1068" s="138" t="s">
        <v>124</v>
      </c>
      <c r="F1068" s="139" t="s">
        <v>1946</v>
      </c>
      <c r="I1068" s="140"/>
      <c r="L1068" s="29"/>
      <c r="M1068" s="141"/>
      <c r="T1068" s="50"/>
      <c r="AT1068" s="14" t="s">
        <v>124</v>
      </c>
      <c r="AU1068" s="14" t="s">
        <v>78</v>
      </c>
    </row>
    <row r="1069" spans="2:65" s="1" customFormat="1" ht="37.9" customHeight="1" x14ac:dyDescent="0.2">
      <c r="B1069" s="124"/>
      <c r="C1069" s="125" t="s">
        <v>1065</v>
      </c>
      <c r="D1069" s="125" t="s">
        <v>118</v>
      </c>
      <c r="E1069" s="126" t="s">
        <v>1982</v>
      </c>
      <c r="F1069" s="127" t="s">
        <v>1983</v>
      </c>
      <c r="G1069" s="128" t="s">
        <v>147</v>
      </c>
      <c r="H1069" s="129">
        <v>10</v>
      </c>
      <c r="I1069" s="130"/>
      <c r="J1069" s="131">
        <f>ROUND(I1069*H1069,2)</f>
        <v>0</v>
      </c>
      <c r="K1069" s="127" t="s">
        <v>122</v>
      </c>
      <c r="L1069" s="29"/>
      <c r="M1069" s="132" t="s">
        <v>3</v>
      </c>
      <c r="N1069" s="133" t="s">
        <v>39</v>
      </c>
      <c r="P1069" s="134">
        <f>O1069*H1069</f>
        <v>0</v>
      </c>
      <c r="Q1069" s="134">
        <v>0</v>
      </c>
      <c r="R1069" s="134">
        <f>Q1069*H1069</f>
        <v>0</v>
      </c>
      <c r="S1069" s="134">
        <v>0</v>
      </c>
      <c r="T1069" s="135">
        <f>S1069*H1069</f>
        <v>0</v>
      </c>
      <c r="AR1069" s="136" t="s">
        <v>123</v>
      </c>
      <c r="AT1069" s="136" t="s">
        <v>118</v>
      </c>
      <c r="AU1069" s="136" t="s">
        <v>78</v>
      </c>
      <c r="AY1069" s="14" t="s">
        <v>115</v>
      </c>
      <c r="BE1069" s="137">
        <f>IF(N1069="základní",J1069,0)</f>
        <v>0</v>
      </c>
      <c r="BF1069" s="137">
        <f>IF(N1069="snížená",J1069,0)</f>
        <v>0</v>
      </c>
      <c r="BG1069" s="137">
        <f>IF(N1069="zákl. přenesená",J1069,0)</f>
        <v>0</v>
      </c>
      <c r="BH1069" s="137">
        <f>IF(N1069="sníž. přenesená",J1069,0)</f>
        <v>0</v>
      </c>
      <c r="BI1069" s="137">
        <f>IF(N1069="nulová",J1069,0)</f>
        <v>0</v>
      </c>
      <c r="BJ1069" s="14" t="s">
        <v>76</v>
      </c>
      <c r="BK1069" s="137">
        <f>ROUND(I1069*H1069,2)</f>
        <v>0</v>
      </c>
      <c r="BL1069" s="14" t="s">
        <v>123</v>
      </c>
      <c r="BM1069" s="136" t="s">
        <v>1984</v>
      </c>
    </row>
    <row r="1070" spans="2:65" s="1" customFormat="1" ht="29.25" x14ac:dyDescent="0.2">
      <c r="B1070" s="29"/>
      <c r="D1070" s="138" t="s">
        <v>124</v>
      </c>
      <c r="F1070" s="139" t="s">
        <v>1946</v>
      </c>
      <c r="I1070" s="140"/>
      <c r="L1070" s="29"/>
      <c r="M1070" s="141"/>
      <c r="T1070" s="50"/>
      <c r="AT1070" s="14" t="s">
        <v>124</v>
      </c>
      <c r="AU1070" s="14" t="s">
        <v>78</v>
      </c>
    </row>
    <row r="1071" spans="2:65" s="1" customFormat="1" ht="24.2" customHeight="1" x14ac:dyDescent="0.2">
      <c r="B1071" s="124"/>
      <c r="C1071" s="125" t="s">
        <v>1985</v>
      </c>
      <c r="D1071" s="125" t="s">
        <v>118</v>
      </c>
      <c r="E1071" s="126" t="s">
        <v>1986</v>
      </c>
      <c r="F1071" s="127" t="s">
        <v>1987</v>
      </c>
      <c r="G1071" s="128" t="s">
        <v>408</v>
      </c>
      <c r="H1071" s="129">
        <v>4</v>
      </c>
      <c r="I1071" s="130"/>
      <c r="J1071" s="131">
        <f>ROUND(I1071*H1071,2)</f>
        <v>0</v>
      </c>
      <c r="K1071" s="127" t="s">
        <v>122</v>
      </c>
      <c r="L1071" s="29"/>
      <c r="M1071" s="132" t="s">
        <v>3</v>
      </c>
      <c r="N1071" s="133" t="s">
        <v>39</v>
      </c>
      <c r="P1071" s="134">
        <f>O1071*H1071</f>
        <v>0</v>
      </c>
      <c r="Q1071" s="134">
        <v>0</v>
      </c>
      <c r="R1071" s="134">
        <f>Q1071*H1071</f>
        <v>0</v>
      </c>
      <c r="S1071" s="134">
        <v>0</v>
      </c>
      <c r="T1071" s="135">
        <f>S1071*H1071</f>
        <v>0</v>
      </c>
      <c r="AR1071" s="136" t="s">
        <v>123</v>
      </c>
      <c r="AT1071" s="136" t="s">
        <v>118</v>
      </c>
      <c r="AU1071" s="136" t="s">
        <v>78</v>
      </c>
      <c r="AY1071" s="14" t="s">
        <v>115</v>
      </c>
      <c r="BE1071" s="137">
        <f>IF(N1071="základní",J1071,0)</f>
        <v>0</v>
      </c>
      <c r="BF1071" s="137">
        <f>IF(N1071="snížená",J1071,0)</f>
        <v>0</v>
      </c>
      <c r="BG1071" s="137">
        <f>IF(N1071="zákl. přenesená",J1071,0)</f>
        <v>0</v>
      </c>
      <c r="BH1071" s="137">
        <f>IF(N1071="sníž. přenesená",J1071,0)</f>
        <v>0</v>
      </c>
      <c r="BI1071" s="137">
        <f>IF(N1071="nulová",J1071,0)</f>
        <v>0</v>
      </c>
      <c r="BJ1071" s="14" t="s">
        <v>76</v>
      </c>
      <c r="BK1071" s="137">
        <f>ROUND(I1071*H1071,2)</f>
        <v>0</v>
      </c>
      <c r="BL1071" s="14" t="s">
        <v>123</v>
      </c>
      <c r="BM1071" s="136" t="s">
        <v>1988</v>
      </c>
    </row>
    <row r="1072" spans="2:65" s="1" customFormat="1" ht="19.5" x14ac:dyDescent="0.2">
      <c r="B1072" s="29"/>
      <c r="D1072" s="138" t="s">
        <v>124</v>
      </c>
      <c r="F1072" s="139" t="s">
        <v>1989</v>
      </c>
      <c r="I1072" s="140"/>
      <c r="L1072" s="29"/>
      <c r="M1072" s="141"/>
      <c r="T1072" s="50"/>
      <c r="AT1072" s="14" t="s">
        <v>124</v>
      </c>
      <c r="AU1072" s="14" t="s">
        <v>78</v>
      </c>
    </row>
    <row r="1073" spans="2:65" s="1" customFormat="1" ht="24.2" customHeight="1" x14ac:dyDescent="0.2">
      <c r="B1073" s="124"/>
      <c r="C1073" s="125" t="s">
        <v>1069</v>
      </c>
      <c r="D1073" s="125" t="s">
        <v>118</v>
      </c>
      <c r="E1073" s="126" t="s">
        <v>1990</v>
      </c>
      <c r="F1073" s="127" t="s">
        <v>1991</v>
      </c>
      <c r="G1073" s="128" t="s">
        <v>408</v>
      </c>
      <c r="H1073" s="129">
        <v>4</v>
      </c>
      <c r="I1073" s="130"/>
      <c r="J1073" s="131">
        <f>ROUND(I1073*H1073,2)</f>
        <v>0</v>
      </c>
      <c r="K1073" s="127" t="s">
        <v>122</v>
      </c>
      <c r="L1073" s="29"/>
      <c r="M1073" s="132" t="s">
        <v>3</v>
      </c>
      <c r="N1073" s="133" t="s">
        <v>39</v>
      </c>
      <c r="P1073" s="134">
        <f>O1073*H1073</f>
        <v>0</v>
      </c>
      <c r="Q1073" s="134">
        <v>0</v>
      </c>
      <c r="R1073" s="134">
        <f>Q1073*H1073</f>
        <v>0</v>
      </c>
      <c r="S1073" s="134">
        <v>0</v>
      </c>
      <c r="T1073" s="135">
        <f>S1073*H1073</f>
        <v>0</v>
      </c>
      <c r="AR1073" s="136" t="s">
        <v>123</v>
      </c>
      <c r="AT1073" s="136" t="s">
        <v>118</v>
      </c>
      <c r="AU1073" s="136" t="s">
        <v>78</v>
      </c>
      <c r="AY1073" s="14" t="s">
        <v>115</v>
      </c>
      <c r="BE1073" s="137">
        <f>IF(N1073="základní",J1073,0)</f>
        <v>0</v>
      </c>
      <c r="BF1073" s="137">
        <f>IF(N1073="snížená",J1073,0)</f>
        <v>0</v>
      </c>
      <c r="BG1073" s="137">
        <f>IF(N1073="zákl. přenesená",J1073,0)</f>
        <v>0</v>
      </c>
      <c r="BH1073" s="137">
        <f>IF(N1073="sníž. přenesená",J1073,0)</f>
        <v>0</v>
      </c>
      <c r="BI1073" s="137">
        <f>IF(N1073="nulová",J1073,0)</f>
        <v>0</v>
      </c>
      <c r="BJ1073" s="14" t="s">
        <v>76</v>
      </c>
      <c r="BK1073" s="137">
        <f>ROUND(I1073*H1073,2)</f>
        <v>0</v>
      </c>
      <c r="BL1073" s="14" t="s">
        <v>123</v>
      </c>
      <c r="BM1073" s="136" t="s">
        <v>1992</v>
      </c>
    </row>
    <row r="1074" spans="2:65" s="1" customFormat="1" ht="19.5" x14ac:dyDescent="0.2">
      <c r="B1074" s="29"/>
      <c r="D1074" s="138" t="s">
        <v>124</v>
      </c>
      <c r="F1074" s="139" t="s">
        <v>1989</v>
      </c>
      <c r="I1074" s="140"/>
      <c r="L1074" s="29"/>
      <c r="M1074" s="141"/>
      <c r="T1074" s="50"/>
      <c r="AT1074" s="14" t="s">
        <v>124</v>
      </c>
      <c r="AU1074" s="14" t="s">
        <v>78</v>
      </c>
    </row>
    <row r="1075" spans="2:65" s="1" customFormat="1" ht="24.2" customHeight="1" x14ac:dyDescent="0.2">
      <c r="B1075" s="124"/>
      <c r="C1075" s="125" t="s">
        <v>1993</v>
      </c>
      <c r="D1075" s="125" t="s">
        <v>118</v>
      </c>
      <c r="E1075" s="126" t="s">
        <v>1994</v>
      </c>
      <c r="F1075" s="127" t="s">
        <v>1995</v>
      </c>
      <c r="G1075" s="128" t="s">
        <v>408</v>
      </c>
      <c r="H1075" s="129">
        <v>4</v>
      </c>
      <c r="I1075" s="130"/>
      <c r="J1075" s="131">
        <f>ROUND(I1075*H1075,2)</f>
        <v>0</v>
      </c>
      <c r="K1075" s="127" t="s">
        <v>122</v>
      </c>
      <c r="L1075" s="29"/>
      <c r="M1075" s="132" t="s">
        <v>3</v>
      </c>
      <c r="N1075" s="133" t="s">
        <v>39</v>
      </c>
      <c r="P1075" s="134">
        <f>O1075*H1075</f>
        <v>0</v>
      </c>
      <c r="Q1075" s="134">
        <v>0</v>
      </c>
      <c r="R1075" s="134">
        <f>Q1075*H1075</f>
        <v>0</v>
      </c>
      <c r="S1075" s="134">
        <v>0</v>
      </c>
      <c r="T1075" s="135">
        <f>S1075*H1075</f>
        <v>0</v>
      </c>
      <c r="AR1075" s="136" t="s">
        <v>123</v>
      </c>
      <c r="AT1075" s="136" t="s">
        <v>118</v>
      </c>
      <c r="AU1075" s="136" t="s">
        <v>78</v>
      </c>
      <c r="AY1075" s="14" t="s">
        <v>115</v>
      </c>
      <c r="BE1075" s="137">
        <f>IF(N1075="základní",J1075,0)</f>
        <v>0</v>
      </c>
      <c r="BF1075" s="137">
        <f>IF(N1075="snížená",J1075,0)</f>
        <v>0</v>
      </c>
      <c r="BG1075" s="137">
        <f>IF(N1075="zákl. přenesená",J1075,0)</f>
        <v>0</v>
      </c>
      <c r="BH1075" s="137">
        <f>IF(N1075="sníž. přenesená",J1075,0)</f>
        <v>0</v>
      </c>
      <c r="BI1075" s="137">
        <f>IF(N1075="nulová",J1075,0)</f>
        <v>0</v>
      </c>
      <c r="BJ1075" s="14" t="s">
        <v>76</v>
      </c>
      <c r="BK1075" s="137">
        <f>ROUND(I1075*H1075,2)</f>
        <v>0</v>
      </c>
      <c r="BL1075" s="14" t="s">
        <v>123</v>
      </c>
      <c r="BM1075" s="136" t="s">
        <v>1996</v>
      </c>
    </row>
    <row r="1076" spans="2:65" s="1" customFormat="1" ht="19.5" x14ac:dyDescent="0.2">
      <c r="B1076" s="29"/>
      <c r="D1076" s="138" t="s">
        <v>124</v>
      </c>
      <c r="F1076" s="139" t="s">
        <v>1989</v>
      </c>
      <c r="I1076" s="140"/>
      <c r="L1076" s="29"/>
      <c r="M1076" s="141"/>
      <c r="T1076" s="50"/>
      <c r="AT1076" s="14" t="s">
        <v>124</v>
      </c>
      <c r="AU1076" s="14" t="s">
        <v>78</v>
      </c>
    </row>
    <row r="1077" spans="2:65" s="1" customFormat="1" ht="24.2" customHeight="1" x14ac:dyDescent="0.2">
      <c r="B1077" s="124"/>
      <c r="C1077" s="125" t="s">
        <v>1072</v>
      </c>
      <c r="D1077" s="125" t="s">
        <v>118</v>
      </c>
      <c r="E1077" s="126" t="s">
        <v>1997</v>
      </c>
      <c r="F1077" s="127" t="s">
        <v>1998</v>
      </c>
      <c r="G1077" s="128" t="s">
        <v>128</v>
      </c>
      <c r="H1077" s="129">
        <v>4</v>
      </c>
      <c r="I1077" s="130"/>
      <c r="J1077" s="131">
        <f>ROUND(I1077*H1077,2)</f>
        <v>0</v>
      </c>
      <c r="K1077" s="127" t="s">
        <v>122</v>
      </c>
      <c r="L1077" s="29"/>
      <c r="M1077" s="132" t="s">
        <v>3</v>
      </c>
      <c r="N1077" s="133" t="s">
        <v>39</v>
      </c>
      <c r="P1077" s="134">
        <f>O1077*H1077</f>
        <v>0</v>
      </c>
      <c r="Q1077" s="134">
        <v>0</v>
      </c>
      <c r="R1077" s="134">
        <f>Q1077*H1077</f>
        <v>0</v>
      </c>
      <c r="S1077" s="134">
        <v>0</v>
      </c>
      <c r="T1077" s="135">
        <f>S1077*H1077</f>
        <v>0</v>
      </c>
      <c r="AR1077" s="136" t="s">
        <v>123</v>
      </c>
      <c r="AT1077" s="136" t="s">
        <v>118</v>
      </c>
      <c r="AU1077" s="136" t="s">
        <v>78</v>
      </c>
      <c r="AY1077" s="14" t="s">
        <v>115</v>
      </c>
      <c r="BE1077" s="137">
        <f>IF(N1077="základní",J1077,0)</f>
        <v>0</v>
      </c>
      <c r="BF1077" s="137">
        <f>IF(N1077="snížená",J1077,0)</f>
        <v>0</v>
      </c>
      <c r="BG1077" s="137">
        <f>IF(N1077="zákl. přenesená",J1077,0)</f>
        <v>0</v>
      </c>
      <c r="BH1077" s="137">
        <f>IF(N1077="sníž. přenesená",J1077,0)</f>
        <v>0</v>
      </c>
      <c r="BI1077" s="137">
        <f>IF(N1077="nulová",J1077,0)</f>
        <v>0</v>
      </c>
      <c r="BJ1077" s="14" t="s">
        <v>76</v>
      </c>
      <c r="BK1077" s="137">
        <f>ROUND(I1077*H1077,2)</f>
        <v>0</v>
      </c>
      <c r="BL1077" s="14" t="s">
        <v>123</v>
      </c>
      <c r="BM1077" s="136" t="s">
        <v>1999</v>
      </c>
    </row>
    <row r="1078" spans="2:65" s="1" customFormat="1" ht="19.5" x14ac:dyDescent="0.2">
      <c r="B1078" s="29"/>
      <c r="D1078" s="138" t="s">
        <v>124</v>
      </c>
      <c r="F1078" s="139" t="s">
        <v>1989</v>
      </c>
      <c r="I1078" s="140"/>
      <c r="L1078" s="29"/>
      <c r="M1078" s="141"/>
      <c r="T1078" s="50"/>
      <c r="AT1078" s="14" t="s">
        <v>124</v>
      </c>
      <c r="AU1078" s="14" t="s">
        <v>78</v>
      </c>
    </row>
    <row r="1079" spans="2:65" s="1" customFormat="1" ht="24.2" customHeight="1" x14ac:dyDescent="0.2">
      <c r="B1079" s="124"/>
      <c r="C1079" s="125" t="s">
        <v>2000</v>
      </c>
      <c r="D1079" s="125" t="s">
        <v>118</v>
      </c>
      <c r="E1079" s="126" t="s">
        <v>2001</v>
      </c>
      <c r="F1079" s="127" t="s">
        <v>2002</v>
      </c>
      <c r="G1079" s="128" t="s">
        <v>408</v>
      </c>
      <c r="H1079" s="129">
        <v>4</v>
      </c>
      <c r="I1079" s="130"/>
      <c r="J1079" s="131">
        <f>ROUND(I1079*H1079,2)</f>
        <v>0</v>
      </c>
      <c r="K1079" s="127" t="s">
        <v>122</v>
      </c>
      <c r="L1079" s="29"/>
      <c r="M1079" s="132" t="s">
        <v>3</v>
      </c>
      <c r="N1079" s="133" t="s">
        <v>39</v>
      </c>
      <c r="P1079" s="134">
        <f>O1079*H1079</f>
        <v>0</v>
      </c>
      <c r="Q1079" s="134">
        <v>0</v>
      </c>
      <c r="R1079" s="134">
        <f>Q1079*H1079</f>
        <v>0</v>
      </c>
      <c r="S1079" s="134">
        <v>0</v>
      </c>
      <c r="T1079" s="135">
        <f>S1079*H1079</f>
        <v>0</v>
      </c>
      <c r="AR1079" s="136" t="s">
        <v>123</v>
      </c>
      <c r="AT1079" s="136" t="s">
        <v>118</v>
      </c>
      <c r="AU1079" s="136" t="s">
        <v>78</v>
      </c>
      <c r="AY1079" s="14" t="s">
        <v>115</v>
      </c>
      <c r="BE1079" s="137">
        <f>IF(N1079="základní",J1079,0)</f>
        <v>0</v>
      </c>
      <c r="BF1079" s="137">
        <f>IF(N1079="snížená",J1079,0)</f>
        <v>0</v>
      </c>
      <c r="BG1079" s="137">
        <f>IF(N1079="zákl. přenesená",J1079,0)</f>
        <v>0</v>
      </c>
      <c r="BH1079" s="137">
        <f>IF(N1079="sníž. přenesená",J1079,0)</f>
        <v>0</v>
      </c>
      <c r="BI1079" s="137">
        <f>IF(N1079="nulová",J1079,0)</f>
        <v>0</v>
      </c>
      <c r="BJ1079" s="14" t="s">
        <v>76</v>
      </c>
      <c r="BK1079" s="137">
        <f>ROUND(I1079*H1079,2)</f>
        <v>0</v>
      </c>
      <c r="BL1079" s="14" t="s">
        <v>123</v>
      </c>
      <c r="BM1079" s="136" t="s">
        <v>2003</v>
      </c>
    </row>
    <row r="1080" spans="2:65" s="1" customFormat="1" ht="19.5" x14ac:dyDescent="0.2">
      <c r="B1080" s="29"/>
      <c r="D1080" s="138" t="s">
        <v>124</v>
      </c>
      <c r="F1080" s="139" t="s">
        <v>1989</v>
      </c>
      <c r="I1080" s="140"/>
      <c r="L1080" s="29"/>
      <c r="M1080" s="141"/>
      <c r="T1080" s="50"/>
      <c r="AT1080" s="14" t="s">
        <v>124</v>
      </c>
      <c r="AU1080" s="14" t="s">
        <v>78</v>
      </c>
    </row>
    <row r="1081" spans="2:65" s="1" customFormat="1" ht="33" customHeight="1" x14ac:dyDescent="0.2">
      <c r="B1081" s="124"/>
      <c r="C1081" s="125" t="s">
        <v>1077</v>
      </c>
      <c r="D1081" s="125" t="s">
        <v>118</v>
      </c>
      <c r="E1081" s="126" t="s">
        <v>2004</v>
      </c>
      <c r="F1081" s="127" t="s">
        <v>2005</v>
      </c>
      <c r="G1081" s="128" t="s">
        <v>408</v>
      </c>
      <c r="H1081" s="129">
        <v>4</v>
      </c>
      <c r="I1081" s="130"/>
      <c r="J1081" s="131">
        <f>ROUND(I1081*H1081,2)</f>
        <v>0</v>
      </c>
      <c r="K1081" s="127" t="s">
        <v>122</v>
      </c>
      <c r="L1081" s="29"/>
      <c r="M1081" s="132" t="s">
        <v>3</v>
      </c>
      <c r="N1081" s="133" t="s">
        <v>39</v>
      </c>
      <c r="P1081" s="134">
        <f>O1081*H1081</f>
        <v>0</v>
      </c>
      <c r="Q1081" s="134">
        <v>0</v>
      </c>
      <c r="R1081" s="134">
        <f>Q1081*H1081</f>
        <v>0</v>
      </c>
      <c r="S1081" s="134">
        <v>0</v>
      </c>
      <c r="T1081" s="135">
        <f>S1081*H1081</f>
        <v>0</v>
      </c>
      <c r="AR1081" s="136" t="s">
        <v>123</v>
      </c>
      <c r="AT1081" s="136" t="s">
        <v>118</v>
      </c>
      <c r="AU1081" s="136" t="s">
        <v>78</v>
      </c>
      <c r="AY1081" s="14" t="s">
        <v>115</v>
      </c>
      <c r="BE1081" s="137">
        <f>IF(N1081="základní",J1081,0)</f>
        <v>0</v>
      </c>
      <c r="BF1081" s="137">
        <f>IF(N1081="snížená",J1081,0)</f>
        <v>0</v>
      </c>
      <c r="BG1081" s="137">
        <f>IF(N1081="zákl. přenesená",J1081,0)</f>
        <v>0</v>
      </c>
      <c r="BH1081" s="137">
        <f>IF(N1081="sníž. přenesená",J1081,0)</f>
        <v>0</v>
      </c>
      <c r="BI1081" s="137">
        <f>IF(N1081="nulová",J1081,0)</f>
        <v>0</v>
      </c>
      <c r="BJ1081" s="14" t="s">
        <v>76</v>
      </c>
      <c r="BK1081" s="137">
        <f>ROUND(I1081*H1081,2)</f>
        <v>0</v>
      </c>
      <c r="BL1081" s="14" t="s">
        <v>123</v>
      </c>
      <c r="BM1081" s="136" t="s">
        <v>2006</v>
      </c>
    </row>
    <row r="1082" spans="2:65" s="1" customFormat="1" ht="29.25" x14ac:dyDescent="0.2">
      <c r="B1082" s="29"/>
      <c r="D1082" s="138" t="s">
        <v>124</v>
      </c>
      <c r="F1082" s="139" t="s">
        <v>1860</v>
      </c>
      <c r="I1082" s="140"/>
      <c r="L1082" s="29"/>
      <c r="M1082" s="141"/>
      <c r="T1082" s="50"/>
      <c r="AT1082" s="14" t="s">
        <v>124</v>
      </c>
      <c r="AU1082" s="14" t="s">
        <v>78</v>
      </c>
    </row>
    <row r="1083" spans="2:65" s="1" customFormat="1" ht="33" customHeight="1" x14ac:dyDescent="0.2">
      <c r="B1083" s="124"/>
      <c r="C1083" s="125" t="s">
        <v>2007</v>
      </c>
      <c r="D1083" s="125" t="s">
        <v>118</v>
      </c>
      <c r="E1083" s="126" t="s">
        <v>2008</v>
      </c>
      <c r="F1083" s="127" t="s">
        <v>2009</v>
      </c>
      <c r="G1083" s="128" t="s">
        <v>408</v>
      </c>
      <c r="H1083" s="129">
        <v>4</v>
      </c>
      <c r="I1083" s="130"/>
      <c r="J1083" s="131">
        <f>ROUND(I1083*H1083,2)</f>
        <v>0</v>
      </c>
      <c r="K1083" s="127" t="s">
        <v>122</v>
      </c>
      <c r="L1083" s="29"/>
      <c r="M1083" s="132" t="s">
        <v>3</v>
      </c>
      <c r="N1083" s="133" t="s">
        <v>39</v>
      </c>
      <c r="P1083" s="134">
        <f>O1083*H1083</f>
        <v>0</v>
      </c>
      <c r="Q1083" s="134">
        <v>0</v>
      </c>
      <c r="R1083" s="134">
        <f>Q1083*H1083</f>
        <v>0</v>
      </c>
      <c r="S1083" s="134">
        <v>0</v>
      </c>
      <c r="T1083" s="135">
        <f>S1083*H1083</f>
        <v>0</v>
      </c>
      <c r="AR1083" s="136" t="s">
        <v>123</v>
      </c>
      <c r="AT1083" s="136" t="s">
        <v>118</v>
      </c>
      <c r="AU1083" s="136" t="s">
        <v>78</v>
      </c>
      <c r="AY1083" s="14" t="s">
        <v>115</v>
      </c>
      <c r="BE1083" s="137">
        <f>IF(N1083="základní",J1083,0)</f>
        <v>0</v>
      </c>
      <c r="BF1083" s="137">
        <f>IF(N1083="snížená",J1083,0)</f>
        <v>0</v>
      </c>
      <c r="BG1083" s="137">
        <f>IF(N1083="zákl. přenesená",J1083,0)</f>
        <v>0</v>
      </c>
      <c r="BH1083" s="137">
        <f>IF(N1083="sníž. přenesená",J1083,0)</f>
        <v>0</v>
      </c>
      <c r="BI1083" s="137">
        <f>IF(N1083="nulová",J1083,0)</f>
        <v>0</v>
      </c>
      <c r="BJ1083" s="14" t="s">
        <v>76</v>
      </c>
      <c r="BK1083" s="137">
        <f>ROUND(I1083*H1083,2)</f>
        <v>0</v>
      </c>
      <c r="BL1083" s="14" t="s">
        <v>123</v>
      </c>
      <c r="BM1083" s="136" t="s">
        <v>2010</v>
      </c>
    </row>
    <row r="1084" spans="2:65" s="1" customFormat="1" ht="29.25" x14ac:dyDescent="0.2">
      <c r="B1084" s="29"/>
      <c r="D1084" s="138" t="s">
        <v>124</v>
      </c>
      <c r="F1084" s="139" t="s">
        <v>1860</v>
      </c>
      <c r="I1084" s="140"/>
      <c r="L1084" s="29"/>
      <c r="M1084" s="141"/>
      <c r="T1084" s="50"/>
      <c r="AT1084" s="14" t="s">
        <v>124</v>
      </c>
      <c r="AU1084" s="14" t="s">
        <v>78</v>
      </c>
    </row>
    <row r="1085" spans="2:65" s="1" customFormat="1" ht="33" customHeight="1" x14ac:dyDescent="0.2">
      <c r="B1085" s="124"/>
      <c r="C1085" s="125" t="s">
        <v>1080</v>
      </c>
      <c r="D1085" s="125" t="s">
        <v>118</v>
      </c>
      <c r="E1085" s="126" t="s">
        <v>2011</v>
      </c>
      <c r="F1085" s="127" t="s">
        <v>2012</v>
      </c>
      <c r="G1085" s="128" t="s">
        <v>408</v>
      </c>
      <c r="H1085" s="129">
        <v>4</v>
      </c>
      <c r="I1085" s="130"/>
      <c r="J1085" s="131">
        <f>ROUND(I1085*H1085,2)</f>
        <v>0</v>
      </c>
      <c r="K1085" s="127" t="s">
        <v>122</v>
      </c>
      <c r="L1085" s="29"/>
      <c r="M1085" s="132" t="s">
        <v>3</v>
      </c>
      <c r="N1085" s="133" t="s">
        <v>39</v>
      </c>
      <c r="P1085" s="134">
        <f>O1085*H1085</f>
        <v>0</v>
      </c>
      <c r="Q1085" s="134">
        <v>0</v>
      </c>
      <c r="R1085" s="134">
        <f>Q1085*H1085</f>
        <v>0</v>
      </c>
      <c r="S1085" s="134">
        <v>0</v>
      </c>
      <c r="T1085" s="135">
        <f>S1085*H1085</f>
        <v>0</v>
      </c>
      <c r="AR1085" s="136" t="s">
        <v>123</v>
      </c>
      <c r="AT1085" s="136" t="s">
        <v>118</v>
      </c>
      <c r="AU1085" s="136" t="s">
        <v>78</v>
      </c>
      <c r="AY1085" s="14" t="s">
        <v>115</v>
      </c>
      <c r="BE1085" s="137">
        <f>IF(N1085="základní",J1085,0)</f>
        <v>0</v>
      </c>
      <c r="BF1085" s="137">
        <f>IF(N1085="snížená",J1085,0)</f>
        <v>0</v>
      </c>
      <c r="BG1085" s="137">
        <f>IF(N1085="zákl. přenesená",J1085,0)</f>
        <v>0</v>
      </c>
      <c r="BH1085" s="137">
        <f>IF(N1085="sníž. přenesená",J1085,0)</f>
        <v>0</v>
      </c>
      <c r="BI1085" s="137">
        <f>IF(N1085="nulová",J1085,0)</f>
        <v>0</v>
      </c>
      <c r="BJ1085" s="14" t="s">
        <v>76</v>
      </c>
      <c r="BK1085" s="137">
        <f>ROUND(I1085*H1085,2)</f>
        <v>0</v>
      </c>
      <c r="BL1085" s="14" t="s">
        <v>123</v>
      </c>
      <c r="BM1085" s="136" t="s">
        <v>2013</v>
      </c>
    </row>
    <row r="1086" spans="2:65" s="1" customFormat="1" ht="29.25" x14ac:dyDescent="0.2">
      <c r="B1086" s="29"/>
      <c r="D1086" s="138" t="s">
        <v>124</v>
      </c>
      <c r="F1086" s="139" t="s">
        <v>1860</v>
      </c>
      <c r="I1086" s="140"/>
      <c r="L1086" s="29"/>
      <c r="M1086" s="141"/>
      <c r="T1086" s="50"/>
      <c r="AT1086" s="14" t="s">
        <v>124</v>
      </c>
      <c r="AU1086" s="14" t="s">
        <v>78</v>
      </c>
    </row>
    <row r="1087" spans="2:65" s="1" customFormat="1" ht="24.2" customHeight="1" x14ac:dyDescent="0.2">
      <c r="B1087" s="124"/>
      <c r="C1087" s="125" t="s">
        <v>2014</v>
      </c>
      <c r="D1087" s="125" t="s">
        <v>118</v>
      </c>
      <c r="E1087" s="126" t="s">
        <v>2015</v>
      </c>
      <c r="F1087" s="127" t="s">
        <v>2016</v>
      </c>
      <c r="G1087" s="128" t="s">
        <v>128</v>
      </c>
      <c r="H1087" s="129">
        <v>4</v>
      </c>
      <c r="I1087" s="130"/>
      <c r="J1087" s="131">
        <f>ROUND(I1087*H1087,2)</f>
        <v>0</v>
      </c>
      <c r="K1087" s="127" t="s">
        <v>122</v>
      </c>
      <c r="L1087" s="29"/>
      <c r="M1087" s="132" t="s">
        <v>3</v>
      </c>
      <c r="N1087" s="133" t="s">
        <v>39</v>
      </c>
      <c r="P1087" s="134">
        <f>O1087*H1087</f>
        <v>0</v>
      </c>
      <c r="Q1087" s="134">
        <v>0</v>
      </c>
      <c r="R1087" s="134">
        <f>Q1087*H1087</f>
        <v>0</v>
      </c>
      <c r="S1087" s="134">
        <v>0</v>
      </c>
      <c r="T1087" s="135">
        <f>S1087*H1087</f>
        <v>0</v>
      </c>
      <c r="AR1087" s="136" t="s">
        <v>123</v>
      </c>
      <c r="AT1087" s="136" t="s">
        <v>118</v>
      </c>
      <c r="AU1087" s="136" t="s">
        <v>78</v>
      </c>
      <c r="AY1087" s="14" t="s">
        <v>115</v>
      </c>
      <c r="BE1087" s="137">
        <f>IF(N1087="základní",J1087,0)</f>
        <v>0</v>
      </c>
      <c r="BF1087" s="137">
        <f>IF(N1087="snížená",J1087,0)</f>
        <v>0</v>
      </c>
      <c r="BG1087" s="137">
        <f>IF(N1087="zákl. přenesená",J1087,0)</f>
        <v>0</v>
      </c>
      <c r="BH1087" s="137">
        <f>IF(N1087="sníž. přenesená",J1087,0)</f>
        <v>0</v>
      </c>
      <c r="BI1087" s="137">
        <f>IF(N1087="nulová",J1087,0)</f>
        <v>0</v>
      </c>
      <c r="BJ1087" s="14" t="s">
        <v>76</v>
      </c>
      <c r="BK1087" s="137">
        <f>ROUND(I1087*H1087,2)</f>
        <v>0</v>
      </c>
      <c r="BL1087" s="14" t="s">
        <v>123</v>
      </c>
      <c r="BM1087" s="136" t="s">
        <v>2017</v>
      </c>
    </row>
    <row r="1088" spans="2:65" s="1" customFormat="1" ht="29.25" x14ac:dyDescent="0.2">
      <c r="B1088" s="29"/>
      <c r="D1088" s="138" t="s">
        <v>124</v>
      </c>
      <c r="F1088" s="139" t="s">
        <v>1860</v>
      </c>
      <c r="I1088" s="140"/>
      <c r="L1088" s="29"/>
      <c r="M1088" s="141"/>
      <c r="T1088" s="50"/>
      <c r="AT1088" s="14" t="s">
        <v>124</v>
      </c>
      <c r="AU1088" s="14" t="s">
        <v>78</v>
      </c>
    </row>
    <row r="1089" spans="2:65" s="1" customFormat="1" ht="33" customHeight="1" x14ac:dyDescent="0.2">
      <c r="B1089" s="124"/>
      <c r="C1089" s="125" t="s">
        <v>1084</v>
      </c>
      <c r="D1089" s="125" t="s">
        <v>118</v>
      </c>
      <c r="E1089" s="126" t="s">
        <v>2018</v>
      </c>
      <c r="F1089" s="127" t="s">
        <v>2019</v>
      </c>
      <c r="G1089" s="128" t="s">
        <v>408</v>
      </c>
      <c r="H1089" s="129">
        <v>4</v>
      </c>
      <c r="I1089" s="130"/>
      <c r="J1089" s="131">
        <f>ROUND(I1089*H1089,2)</f>
        <v>0</v>
      </c>
      <c r="K1089" s="127" t="s">
        <v>122</v>
      </c>
      <c r="L1089" s="29"/>
      <c r="M1089" s="132" t="s">
        <v>3</v>
      </c>
      <c r="N1089" s="133" t="s">
        <v>39</v>
      </c>
      <c r="P1089" s="134">
        <f>O1089*H1089</f>
        <v>0</v>
      </c>
      <c r="Q1089" s="134">
        <v>0</v>
      </c>
      <c r="R1089" s="134">
        <f>Q1089*H1089</f>
        <v>0</v>
      </c>
      <c r="S1089" s="134">
        <v>0</v>
      </c>
      <c r="T1089" s="135">
        <f>S1089*H1089</f>
        <v>0</v>
      </c>
      <c r="AR1089" s="136" t="s">
        <v>123</v>
      </c>
      <c r="AT1089" s="136" t="s">
        <v>118</v>
      </c>
      <c r="AU1089" s="136" t="s">
        <v>78</v>
      </c>
      <c r="AY1089" s="14" t="s">
        <v>115</v>
      </c>
      <c r="BE1089" s="137">
        <f>IF(N1089="základní",J1089,0)</f>
        <v>0</v>
      </c>
      <c r="BF1089" s="137">
        <f>IF(N1089="snížená",J1089,0)</f>
        <v>0</v>
      </c>
      <c r="BG1089" s="137">
        <f>IF(N1089="zákl. přenesená",J1089,0)</f>
        <v>0</v>
      </c>
      <c r="BH1089" s="137">
        <f>IF(N1089="sníž. přenesená",J1089,0)</f>
        <v>0</v>
      </c>
      <c r="BI1089" s="137">
        <f>IF(N1089="nulová",J1089,0)</f>
        <v>0</v>
      </c>
      <c r="BJ1089" s="14" t="s">
        <v>76</v>
      </c>
      <c r="BK1089" s="137">
        <f>ROUND(I1089*H1089,2)</f>
        <v>0</v>
      </c>
      <c r="BL1089" s="14" t="s">
        <v>123</v>
      </c>
      <c r="BM1089" s="136" t="s">
        <v>2020</v>
      </c>
    </row>
    <row r="1090" spans="2:65" s="1" customFormat="1" ht="29.25" x14ac:dyDescent="0.2">
      <c r="B1090" s="29"/>
      <c r="D1090" s="138" t="s">
        <v>124</v>
      </c>
      <c r="F1090" s="139" t="s">
        <v>1860</v>
      </c>
      <c r="I1090" s="140"/>
      <c r="L1090" s="29"/>
      <c r="M1090" s="141"/>
      <c r="T1090" s="50"/>
      <c r="AT1090" s="14" t="s">
        <v>124</v>
      </c>
      <c r="AU1090" s="14" t="s">
        <v>78</v>
      </c>
    </row>
    <row r="1091" spans="2:65" s="1" customFormat="1" ht="24.2" customHeight="1" x14ac:dyDescent="0.2">
      <c r="B1091" s="124"/>
      <c r="C1091" s="125" t="s">
        <v>2021</v>
      </c>
      <c r="D1091" s="125" t="s">
        <v>118</v>
      </c>
      <c r="E1091" s="126" t="s">
        <v>2022</v>
      </c>
      <c r="F1091" s="127" t="s">
        <v>2023</v>
      </c>
      <c r="G1091" s="128" t="s">
        <v>128</v>
      </c>
      <c r="H1091" s="129">
        <v>10</v>
      </c>
      <c r="I1091" s="130"/>
      <c r="J1091" s="131">
        <f>ROUND(I1091*H1091,2)</f>
        <v>0</v>
      </c>
      <c r="K1091" s="127" t="s">
        <v>122</v>
      </c>
      <c r="L1091" s="29"/>
      <c r="M1091" s="132" t="s">
        <v>3</v>
      </c>
      <c r="N1091" s="133" t="s">
        <v>39</v>
      </c>
      <c r="P1091" s="134">
        <f>O1091*H1091</f>
        <v>0</v>
      </c>
      <c r="Q1091" s="134">
        <v>0</v>
      </c>
      <c r="R1091" s="134">
        <f>Q1091*H1091</f>
        <v>0</v>
      </c>
      <c r="S1091" s="134">
        <v>0</v>
      </c>
      <c r="T1091" s="135">
        <f>S1091*H1091</f>
        <v>0</v>
      </c>
      <c r="AR1091" s="136" t="s">
        <v>123</v>
      </c>
      <c r="AT1091" s="136" t="s">
        <v>118</v>
      </c>
      <c r="AU1091" s="136" t="s">
        <v>78</v>
      </c>
      <c r="AY1091" s="14" t="s">
        <v>115</v>
      </c>
      <c r="BE1091" s="137">
        <f>IF(N1091="základní",J1091,0)</f>
        <v>0</v>
      </c>
      <c r="BF1091" s="137">
        <f>IF(N1091="snížená",J1091,0)</f>
        <v>0</v>
      </c>
      <c r="BG1091" s="137">
        <f>IF(N1091="zákl. přenesená",J1091,0)</f>
        <v>0</v>
      </c>
      <c r="BH1091" s="137">
        <f>IF(N1091="sníž. přenesená",J1091,0)</f>
        <v>0</v>
      </c>
      <c r="BI1091" s="137">
        <f>IF(N1091="nulová",J1091,0)</f>
        <v>0</v>
      </c>
      <c r="BJ1091" s="14" t="s">
        <v>76</v>
      </c>
      <c r="BK1091" s="137">
        <f>ROUND(I1091*H1091,2)</f>
        <v>0</v>
      </c>
      <c r="BL1091" s="14" t="s">
        <v>123</v>
      </c>
      <c r="BM1091" s="136" t="s">
        <v>2024</v>
      </c>
    </row>
    <row r="1092" spans="2:65" s="1" customFormat="1" ht="19.5" x14ac:dyDescent="0.2">
      <c r="B1092" s="29"/>
      <c r="D1092" s="138" t="s">
        <v>124</v>
      </c>
      <c r="F1092" s="139" t="s">
        <v>1989</v>
      </c>
      <c r="I1092" s="140"/>
      <c r="L1092" s="29"/>
      <c r="M1092" s="141"/>
      <c r="T1092" s="50"/>
      <c r="AT1092" s="14" t="s">
        <v>124</v>
      </c>
      <c r="AU1092" s="14" t="s">
        <v>78</v>
      </c>
    </row>
    <row r="1093" spans="2:65" s="1" customFormat="1" ht="24.2" customHeight="1" x14ac:dyDescent="0.2">
      <c r="B1093" s="124"/>
      <c r="C1093" s="125" t="s">
        <v>1087</v>
      </c>
      <c r="D1093" s="125" t="s">
        <v>118</v>
      </c>
      <c r="E1093" s="126" t="s">
        <v>2025</v>
      </c>
      <c r="F1093" s="127" t="s">
        <v>2026</v>
      </c>
      <c r="G1093" s="128" t="s">
        <v>128</v>
      </c>
      <c r="H1093" s="129">
        <v>10</v>
      </c>
      <c r="I1093" s="130"/>
      <c r="J1093" s="131">
        <f>ROUND(I1093*H1093,2)</f>
        <v>0</v>
      </c>
      <c r="K1093" s="127" t="s">
        <v>122</v>
      </c>
      <c r="L1093" s="29"/>
      <c r="M1093" s="132" t="s">
        <v>3</v>
      </c>
      <c r="N1093" s="133" t="s">
        <v>39</v>
      </c>
      <c r="P1093" s="134">
        <f>O1093*H1093</f>
        <v>0</v>
      </c>
      <c r="Q1093" s="134">
        <v>0</v>
      </c>
      <c r="R1093" s="134">
        <f>Q1093*H1093</f>
        <v>0</v>
      </c>
      <c r="S1093" s="134">
        <v>0</v>
      </c>
      <c r="T1093" s="135">
        <f>S1093*H1093</f>
        <v>0</v>
      </c>
      <c r="AR1093" s="136" t="s">
        <v>123</v>
      </c>
      <c r="AT1093" s="136" t="s">
        <v>118</v>
      </c>
      <c r="AU1093" s="136" t="s">
        <v>78</v>
      </c>
      <c r="AY1093" s="14" t="s">
        <v>115</v>
      </c>
      <c r="BE1093" s="137">
        <f>IF(N1093="základní",J1093,0)</f>
        <v>0</v>
      </c>
      <c r="BF1093" s="137">
        <f>IF(N1093="snížená",J1093,0)</f>
        <v>0</v>
      </c>
      <c r="BG1093" s="137">
        <f>IF(N1093="zákl. přenesená",J1093,0)</f>
        <v>0</v>
      </c>
      <c r="BH1093" s="137">
        <f>IF(N1093="sníž. přenesená",J1093,0)</f>
        <v>0</v>
      </c>
      <c r="BI1093" s="137">
        <f>IF(N1093="nulová",J1093,0)</f>
        <v>0</v>
      </c>
      <c r="BJ1093" s="14" t="s">
        <v>76</v>
      </c>
      <c r="BK1093" s="137">
        <f>ROUND(I1093*H1093,2)</f>
        <v>0</v>
      </c>
      <c r="BL1093" s="14" t="s">
        <v>123</v>
      </c>
      <c r="BM1093" s="136" t="s">
        <v>2027</v>
      </c>
    </row>
    <row r="1094" spans="2:65" s="1" customFormat="1" ht="19.5" x14ac:dyDescent="0.2">
      <c r="B1094" s="29"/>
      <c r="D1094" s="138" t="s">
        <v>124</v>
      </c>
      <c r="F1094" s="139" t="s">
        <v>1989</v>
      </c>
      <c r="I1094" s="140"/>
      <c r="L1094" s="29"/>
      <c r="M1094" s="141"/>
      <c r="T1094" s="50"/>
      <c r="AT1094" s="14" t="s">
        <v>124</v>
      </c>
      <c r="AU1094" s="14" t="s">
        <v>78</v>
      </c>
    </row>
    <row r="1095" spans="2:65" s="1" customFormat="1" ht="24.2" customHeight="1" x14ac:dyDescent="0.2">
      <c r="B1095" s="124"/>
      <c r="C1095" s="125" t="s">
        <v>2028</v>
      </c>
      <c r="D1095" s="125" t="s">
        <v>118</v>
      </c>
      <c r="E1095" s="126" t="s">
        <v>2029</v>
      </c>
      <c r="F1095" s="127" t="s">
        <v>2030</v>
      </c>
      <c r="G1095" s="128" t="s">
        <v>128</v>
      </c>
      <c r="H1095" s="129">
        <v>10</v>
      </c>
      <c r="I1095" s="130"/>
      <c r="J1095" s="131">
        <f>ROUND(I1095*H1095,2)</f>
        <v>0</v>
      </c>
      <c r="K1095" s="127" t="s">
        <v>122</v>
      </c>
      <c r="L1095" s="29"/>
      <c r="M1095" s="132" t="s">
        <v>3</v>
      </c>
      <c r="N1095" s="133" t="s">
        <v>39</v>
      </c>
      <c r="P1095" s="134">
        <f>O1095*H1095</f>
        <v>0</v>
      </c>
      <c r="Q1095" s="134">
        <v>0</v>
      </c>
      <c r="R1095" s="134">
        <f>Q1095*H1095</f>
        <v>0</v>
      </c>
      <c r="S1095" s="134">
        <v>0</v>
      </c>
      <c r="T1095" s="135">
        <f>S1095*H1095</f>
        <v>0</v>
      </c>
      <c r="AR1095" s="136" t="s">
        <v>123</v>
      </c>
      <c r="AT1095" s="136" t="s">
        <v>118</v>
      </c>
      <c r="AU1095" s="136" t="s">
        <v>78</v>
      </c>
      <c r="AY1095" s="14" t="s">
        <v>115</v>
      </c>
      <c r="BE1095" s="137">
        <f>IF(N1095="základní",J1095,0)</f>
        <v>0</v>
      </c>
      <c r="BF1095" s="137">
        <f>IF(N1095="snížená",J1095,0)</f>
        <v>0</v>
      </c>
      <c r="BG1095" s="137">
        <f>IF(N1095="zákl. přenesená",J1095,0)</f>
        <v>0</v>
      </c>
      <c r="BH1095" s="137">
        <f>IF(N1095="sníž. přenesená",J1095,0)</f>
        <v>0</v>
      </c>
      <c r="BI1095" s="137">
        <f>IF(N1095="nulová",J1095,0)</f>
        <v>0</v>
      </c>
      <c r="BJ1095" s="14" t="s">
        <v>76</v>
      </c>
      <c r="BK1095" s="137">
        <f>ROUND(I1095*H1095,2)</f>
        <v>0</v>
      </c>
      <c r="BL1095" s="14" t="s">
        <v>123</v>
      </c>
      <c r="BM1095" s="136" t="s">
        <v>2031</v>
      </c>
    </row>
    <row r="1096" spans="2:65" s="1" customFormat="1" ht="19.5" x14ac:dyDescent="0.2">
      <c r="B1096" s="29"/>
      <c r="D1096" s="138" t="s">
        <v>124</v>
      </c>
      <c r="F1096" s="139" t="s">
        <v>1989</v>
      </c>
      <c r="I1096" s="140"/>
      <c r="L1096" s="29"/>
      <c r="M1096" s="141"/>
      <c r="T1096" s="50"/>
      <c r="AT1096" s="14" t="s">
        <v>124</v>
      </c>
      <c r="AU1096" s="14" t="s">
        <v>78</v>
      </c>
    </row>
    <row r="1097" spans="2:65" s="1" customFormat="1" ht="33" customHeight="1" x14ac:dyDescent="0.2">
      <c r="B1097" s="124"/>
      <c r="C1097" s="125" t="s">
        <v>1091</v>
      </c>
      <c r="D1097" s="125" t="s">
        <v>118</v>
      </c>
      <c r="E1097" s="126" t="s">
        <v>2032</v>
      </c>
      <c r="F1097" s="127" t="s">
        <v>2033</v>
      </c>
      <c r="G1097" s="128" t="s">
        <v>128</v>
      </c>
      <c r="H1097" s="129">
        <v>10</v>
      </c>
      <c r="I1097" s="130"/>
      <c r="J1097" s="131">
        <f>ROUND(I1097*H1097,2)</f>
        <v>0</v>
      </c>
      <c r="K1097" s="127" t="s">
        <v>122</v>
      </c>
      <c r="L1097" s="29"/>
      <c r="M1097" s="132" t="s">
        <v>3</v>
      </c>
      <c r="N1097" s="133" t="s">
        <v>39</v>
      </c>
      <c r="P1097" s="134">
        <f>O1097*H1097</f>
        <v>0</v>
      </c>
      <c r="Q1097" s="134">
        <v>0</v>
      </c>
      <c r="R1097" s="134">
        <f>Q1097*H1097</f>
        <v>0</v>
      </c>
      <c r="S1097" s="134">
        <v>0</v>
      </c>
      <c r="T1097" s="135">
        <f>S1097*H1097</f>
        <v>0</v>
      </c>
      <c r="AR1097" s="136" t="s">
        <v>123</v>
      </c>
      <c r="AT1097" s="136" t="s">
        <v>118</v>
      </c>
      <c r="AU1097" s="136" t="s">
        <v>78</v>
      </c>
      <c r="AY1097" s="14" t="s">
        <v>115</v>
      </c>
      <c r="BE1097" s="137">
        <f>IF(N1097="základní",J1097,0)</f>
        <v>0</v>
      </c>
      <c r="BF1097" s="137">
        <f>IF(N1097="snížená",J1097,0)</f>
        <v>0</v>
      </c>
      <c r="BG1097" s="137">
        <f>IF(N1097="zákl. přenesená",J1097,0)</f>
        <v>0</v>
      </c>
      <c r="BH1097" s="137">
        <f>IF(N1097="sníž. přenesená",J1097,0)</f>
        <v>0</v>
      </c>
      <c r="BI1097" s="137">
        <f>IF(N1097="nulová",J1097,0)</f>
        <v>0</v>
      </c>
      <c r="BJ1097" s="14" t="s">
        <v>76</v>
      </c>
      <c r="BK1097" s="137">
        <f>ROUND(I1097*H1097,2)</f>
        <v>0</v>
      </c>
      <c r="BL1097" s="14" t="s">
        <v>123</v>
      </c>
      <c r="BM1097" s="136" t="s">
        <v>2034</v>
      </c>
    </row>
    <row r="1098" spans="2:65" s="1" customFormat="1" ht="29.25" x14ac:dyDescent="0.2">
      <c r="B1098" s="29"/>
      <c r="D1098" s="138" t="s">
        <v>124</v>
      </c>
      <c r="F1098" s="139" t="s">
        <v>1946</v>
      </c>
      <c r="I1098" s="140"/>
      <c r="L1098" s="29"/>
      <c r="M1098" s="141"/>
      <c r="T1098" s="50"/>
      <c r="AT1098" s="14" t="s">
        <v>124</v>
      </c>
      <c r="AU1098" s="14" t="s">
        <v>78</v>
      </c>
    </row>
    <row r="1099" spans="2:65" s="1" customFormat="1" ht="24.2" customHeight="1" x14ac:dyDescent="0.2">
      <c r="B1099" s="124"/>
      <c r="C1099" s="125" t="s">
        <v>2035</v>
      </c>
      <c r="D1099" s="125" t="s">
        <v>118</v>
      </c>
      <c r="E1099" s="126" t="s">
        <v>2036</v>
      </c>
      <c r="F1099" s="127" t="s">
        <v>2037</v>
      </c>
      <c r="G1099" s="128" t="s">
        <v>128</v>
      </c>
      <c r="H1099" s="129">
        <v>10</v>
      </c>
      <c r="I1099" s="130"/>
      <c r="J1099" s="131">
        <f>ROUND(I1099*H1099,2)</f>
        <v>0</v>
      </c>
      <c r="K1099" s="127" t="s">
        <v>122</v>
      </c>
      <c r="L1099" s="29"/>
      <c r="M1099" s="132" t="s">
        <v>3</v>
      </c>
      <c r="N1099" s="133" t="s">
        <v>39</v>
      </c>
      <c r="P1099" s="134">
        <f>O1099*H1099</f>
        <v>0</v>
      </c>
      <c r="Q1099" s="134">
        <v>0</v>
      </c>
      <c r="R1099" s="134">
        <f>Q1099*H1099</f>
        <v>0</v>
      </c>
      <c r="S1099" s="134">
        <v>0</v>
      </c>
      <c r="T1099" s="135">
        <f>S1099*H1099</f>
        <v>0</v>
      </c>
      <c r="AR1099" s="136" t="s">
        <v>123</v>
      </c>
      <c r="AT1099" s="136" t="s">
        <v>118</v>
      </c>
      <c r="AU1099" s="136" t="s">
        <v>78</v>
      </c>
      <c r="AY1099" s="14" t="s">
        <v>115</v>
      </c>
      <c r="BE1099" s="137">
        <f>IF(N1099="základní",J1099,0)</f>
        <v>0</v>
      </c>
      <c r="BF1099" s="137">
        <f>IF(N1099="snížená",J1099,0)</f>
        <v>0</v>
      </c>
      <c r="BG1099" s="137">
        <f>IF(N1099="zákl. přenesená",J1099,0)</f>
        <v>0</v>
      </c>
      <c r="BH1099" s="137">
        <f>IF(N1099="sníž. přenesená",J1099,0)</f>
        <v>0</v>
      </c>
      <c r="BI1099" s="137">
        <f>IF(N1099="nulová",J1099,0)</f>
        <v>0</v>
      </c>
      <c r="BJ1099" s="14" t="s">
        <v>76</v>
      </c>
      <c r="BK1099" s="137">
        <f>ROUND(I1099*H1099,2)</f>
        <v>0</v>
      </c>
      <c r="BL1099" s="14" t="s">
        <v>123</v>
      </c>
      <c r="BM1099" s="136" t="s">
        <v>2038</v>
      </c>
    </row>
    <row r="1100" spans="2:65" s="1" customFormat="1" ht="29.25" x14ac:dyDescent="0.2">
      <c r="B1100" s="29"/>
      <c r="D1100" s="138" t="s">
        <v>124</v>
      </c>
      <c r="F1100" s="139" t="s">
        <v>1946</v>
      </c>
      <c r="I1100" s="140"/>
      <c r="L1100" s="29"/>
      <c r="M1100" s="141"/>
      <c r="T1100" s="50"/>
      <c r="AT1100" s="14" t="s">
        <v>124</v>
      </c>
      <c r="AU1100" s="14" t="s">
        <v>78</v>
      </c>
    </row>
    <row r="1101" spans="2:65" s="1" customFormat="1" ht="33" customHeight="1" x14ac:dyDescent="0.2">
      <c r="B1101" s="124"/>
      <c r="C1101" s="125" t="s">
        <v>1094</v>
      </c>
      <c r="D1101" s="125" t="s">
        <v>118</v>
      </c>
      <c r="E1101" s="126" t="s">
        <v>2039</v>
      </c>
      <c r="F1101" s="127" t="s">
        <v>2040</v>
      </c>
      <c r="G1101" s="128" t="s">
        <v>128</v>
      </c>
      <c r="H1101" s="129">
        <v>10</v>
      </c>
      <c r="I1101" s="130"/>
      <c r="J1101" s="131">
        <f>ROUND(I1101*H1101,2)</f>
        <v>0</v>
      </c>
      <c r="K1101" s="127" t="s">
        <v>122</v>
      </c>
      <c r="L1101" s="29"/>
      <c r="M1101" s="132" t="s">
        <v>3</v>
      </c>
      <c r="N1101" s="133" t="s">
        <v>39</v>
      </c>
      <c r="P1101" s="134">
        <f>O1101*H1101</f>
        <v>0</v>
      </c>
      <c r="Q1101" s="134">
        <v>0</v>
      </c>
      <c r="R1101" s="134">
        <f>Q1101*H1101</f>
        <v>0</v>
      </c>
      <c r="S1101" s="134">
        <v>0</v>
      </c>
      <c r="T1101" s="135">
        <f>S1101*H1101</f>
        <v>0</v>
      </c>
      <c r="AR1101" s="136" t="s">
        <v>123</v>
      </c>
      <c r="AT1101" s="136" t="s">
        <v>118</v>
      </c>
      <c r="AU1101" s="136" t="s">
        <v>78</v>
      </c>
      <c r="AY1101" s="14" t="s">
        <v>115</v>
      </c>
      <c r="BE1101" s="137">
        <f>IF(N1101="základní",J1101,0)</f>
        <v>0</v>
      </c>
      <c r="BF1101" s="137">
        <f>IF(N1101="snížená",J1101,0)</f>
        <v>0</v>
      </c>
      <c r="BG1101" s="137">
        <f>IF(N1101="zákl. přenesená",J1101,0)</f>
        <v>0</v>
      </c>
      <c r="BH1101" s="137">
        <f>IF(N1101="sníž. přenesená",J1101,0)</f>
        <v>0</v>
      </c>
      <c r="BI1101" s="137">
        <f>IF(N1101="nulová",J1101,0)</f>
        <v>0</v>
      </c>
      <c r="BJ1101" s="14" t="s">
        <v>76</v>
      </c>
      <c r="BK1101" s="137">
        <f>ROUND(I1101*H1101,2)</f>
        <v>0</v>
      </c>
      <c r="BL1101" s="14" t="s">
        <v>123</v>
      </c>
      <c r="BM1101" s="136" t="s">
        <v>2041</v>
      </c>
    </row>
    <row r="1102" spans="2:65" s="1" customFormat="1" ht="29.25" x14ac:dyDescent="0.2">
      <c r="B1102" s="29"/>
      <c r="D1102" s="138" t="s">
        <v>124</v>
      </c>
      <c r="F1102" s="139" t="s">
        <v>1946</v>
      </c>
      <c r="I1102" s="140"/>
      <c r="L1102" s="29"/>
      <c r="M1102" s="141"/>
      <c r="T1102" s="50"/>
      <c r="AT1102" s="14" t="s">
        <v>124</v>
      </c>
      <c r="AU1102" s="14" t="s">
        <v>78</v>
      </c>
    </row>
    <row r="1103" spans="2:65" s="1" customFormat="1" ht="24.2" customHeight="1" x14ac:dyDescent="0.2">
      <c r="B1103" s="124"/>
      <c r="C1103" s="125" t="s">
        <v>2042</v>
      </c>
      <c r="D1103" s="125" t="s">
        <v>118</v>
      </c>
      <c r="E1103" s="126" t="s">
        <v>2043</v>
      </c>
      <c r="F1103" s="127" t="s">
        <v>2044</v>
      </c>
      <c r="G1103" s="128" t="s">
        <v>128</v>
      </c>
      <c r="H1103" s="129">
        <v>20</v>
      </c>
      <c r="I1103" s="130"/>
      <c r="J1103" s="131">
        <f>ROUND(I1103*H1103,2)</f>
        <v>0</v>
      </c>
      <c r="K1103" s="127" t="s">
        <v>122</v>
      </c>
      <c r="L1103" s="29"/>
      <c r="M1103" s="132" t="s">
        <v>3</v>
      </c>
      <c r="N1103" s="133" t="s">
        <v>39</v>
      </c>
      <c r="P1103" s="134">
        <f>O1103*H1103</f>
        <v>0</v>
      </c>
      <c r="Q1103" s="134">
        <v>0</v>
      </c>
      <c r="R1103" s="134">
        <f>Q1103*H1103</f>
        <v>0</v>
      </c>
      <c r="S1103" s="134">
        <v>0</v>
      </c>
      <c r="T1103" s="135">
        <f>S1103*H1103</f>
        <v>0</v>
      </c>
      <c r="AR1103" s="136" t="s">
        <v>123</v>
      </c>
      <c r="AT1103" s="136" t="s">
        <v>118</v>
      </c>
      <c r="AU1103" s="136" t="s">
        <v>78</v>
      </c>
      <c r="AY1103" s="14" t="s">
        <v>115</v>
      </c>
      <c r="BE1103" s="137">
        <f>IF(N1103="základní",J1103,0)</f>
        <v>0</v>
      </c>
      <c r="BF1103" s="137">
        <f>IF(N1103="snížená",J1103,0)</f>
        <v>0</v>
      </c>
      <c r="BG1103" s="137">
        <f>IF(N1103="zákl. přenesená",J1103,0)</f>
        <v>0</v>
      </c>
      <c r="BH1103" s="137">
        <f>IF(N1103="sníž. přenesená",J1103,0)</f>
        <v>0</v>
      </c>
      <c r="BI1103" s="137">
        <f>IF(N1103="nulová",J1103,0)</f>
        <v>0</v>
      </c>
      <c r="BJ1103" s="14" t="s">
        <v>76</v>
      </c>
      <c r="BK1103" s="137">
        <f>ROUND(I1103*H1103,2)</f>
        <v>0</v>
      </c>
      <c r="BL1103" s="14" t="s">
        <v>123</v>
      </c>
      <c r="BM1103" s="136" t="s">
        <v>2045</v>
      </c>
    </row>
    <row r="1104" spans="2:65" s="1" customFormat="1" ht="19.5" x14ac:dyDescent="0.2">
      <c r="B1104" s="29"/>
      <c r="D1104" s="138" t="s">
        <v>124</v>
      </c>
      <c r="F1104" s="139" t="s">
        <v>2046</v>
      </c>
      <c r="I1104" s="140"/>
      <c r="L1104" s="29"/>
      <c r="M1104" s="141"/>
      <c r="T1104" s="50"/>
      <c r="AT1104" s="14" t="s">
        <v>124</v>
      </c>
      <c r="AU1104" s="14" t="s">
        <v>78</v>
      </c>
    </row>
    <row r="1105" spans="2:65" s="1" customFormat="1" ht="24.2" customHeight="1" x14ac:dyDescent="0.2">
      <c r="B1105" s="124"/>
      <c r="C1105" s="125" t="s">
        <v>1098</v>
      </c>
      <c r="D1105" s="125" t="s">
        <v>118</v>
      </c>
      <c r="E1105" s="126" t="s">
        <v>2047</v>
      </c>
      <c r="F1105" s="127" t="s">
        <v>2048</v>
      </c>
      <c r="G1105" s="128" t="s">
        <v>128</v>
      </c>
      <c r="H1105" s="129">
        <v>20</v>
      </c>
      <c r="I1105" s="130"/>
      <c r="J1105" s="131">
        <f>ROUND(I1105*H1105,2)</f>
        <v>0</v>
      </c>
      <c r="K1105" s="127" t="s">
        <v>122</v>
      </c>
      <c r="L1105" s="29"/>
      <c r="M1105" s="132" t="s">
        <v>3</v>
      </c>
      <c r="N1105" s="133" t="s">
        <v>39</v>
      </c>
      <c r="P1105" s="134">
        <f>O1105*H1105</f>
        <v>0</v>
      </c>
      <c r="Q1105" s="134">
        <v>0</v>
      </c>
      <c r="R1105" s="134">
        <f>Q1105*H1105</f>
        <v>0</v>
      </c>
      <c r="S1105" s="134">
        <v>0</v>
      </c>
      <c r="T1105" s="135">
        <f>S1105*H1105</f>
        <v>0</v>
      </c>
      <c r="AR1105" s="136" t="s">
        <v>123</v>
      </c>
      <c r="AT1105" s="136" t="s">
        <v>118</v>
      </c>
      <c r="AU1105" s="136" t="s">
        <v>78</v>
      </c>
      <c r="AY1105" s="14" t="s">
        <v>115</v>
      </c>
      <c r="BE1105" s="137">
        <f>IF(N1105="základní",J1105,0)</f>
        <v>0</v>
      </c>
      <c r="BF1105" s="137">
        <f>IF(N1105="snížená",J1105,0)</f>
        <v>0</v>
      </c>
      <c r="BG1105" s="137">
        <f>IF(N1105="zákl. přenesená",J1105,0)</f>
        <v>0</v>
      </c>
      <c r="BH1105" s="137">
        <f>IF(N1105="sníž. přenesená",J1105,0)</f>
        <v>0</v>
      </c>
      <c r="BI1105" s="137">
        <f>IF(N1105="nulová",J1105,0)</f>
        <v>0</v>
      </c>
      <c r="BJ1105" s="14" t="s">
        <v>76</v>
      </c>
      <c r="BK1105" s="137">
        <f>ROUND(I1105*H1105,2)</f>
        <v>0</v>
      </c>
      <c r="BL1105" s="14" t="s">
        <v>123</v>
      </c>
      <c r="BM1105" s="136" t="s">
        <v>2049</v>
      </c>
    </row>
    <row r="1106" spans="2:65" s="1" customFormat="1" ht="19.5" x14ac:dyDescent="0.2">
      <c r="B1106" s="29"/>
      <c r="D1106" s="138" t="s">
        <v>124</v>
      </c>
      <c r="F1106" s="139" t="s">
        <v>2046</v>
      </c>
      <c r="I1106" s="140"/>
      <c r="L1106" s="29"/>
      <c r="M1106" s="141"/>
      <c r="T1106" s="50"/>
      <c r="AT1106" s="14" t="s">
        <v>124</v>
      </c>
      <c r="AU1106" s="14" t="s">
        <v>78</v>
      </c>
    </row>
    <row r="1107" spans="2:65" s="1" customFormat="1" ht="33" customHeight="1" x14ac:dyDescent="0.2">
      <c r="B1107" s="124"/>
      <c r="C1107" s="125" t="s">
        <v>2050</v>
      </c>
      <c r="D1107" s="125" t="s">
        <v>118</v>
      </c>
      <c r="E1107" s="126" t="s">
        <v>2051</v>
      </c>
      <c r="F1107" s="127" t="s">
        <v>2052</v>
      </c>
      <c r="G1107" s="128" t="s">
        <v>147</v>
      </c>
      <c r="H1107" s="129">
        <v>50</v>
      </c>
      <c r="I1107" s="130"/>
      <c r="J1107" s="131">
        <f>ROUND(I1107*H1107,2)</f>
        <v>0</v>
      </c>
      <c r="K1107" s="127" t="s">
        <v>122</v>
      </c>
      <c r="L1107" s="29"/>
      <c r="M1107" s="132" t="s">
        <v>3</v>
      </c>
      <c r="N1107" s="133" t="s">
        <v>39</v>
      </c>
      <c r="P1107" s="134">
        <f>O1107*H1107</f>
        <v>0</v>
      </c>
      <c r="Q1107" s="134">
        <v>0</v>
      </c>
      <c r="R1107" s="134">
        <f>Q1107*H1107</f>
        <v>0</v>
      </c>
      <c r="S1107" s="134">
        <v>0</v>
      </c>
      <c r="T1107" s="135">
        <f>S1107*H1107</f>
        <v>0</v>
      </c>
      <c r="AR1107" s="136" t="s">
        <v>123</v>
      </c>
      <c r="AT1107" s="136" t="s">
        <v>118</v>
      </c>
      <c r="AU1107" s="136" t="s">
        <v>78</v>
      </c>
      <c r="AY1107" s="14" t="s">
        <v>115</v>
      </c>
      <c r="BE1107" s="137">
        <f>IF(N1107="základní",J1107,0)</f>
        <v>0</v>
      </c>
      <c r="BF1107" s="137">
        <f>IF(N1107="snížená",J1107,0)</f>
        <v>0</v>
      </c>
      <c r="BG1107" s="137">
        <f>IF(N1107="zákl. přenesená",J1107,0)</f>
        <v>0</v>
      </c>
      <c r="BH1107" s="137">
        <f>IF(N1107="sníž. přenesená",J1107,0)</f>
        <v>0</v>
      </c>
      <c r="BI1107" s="137">
        <f>IF(N1107="nulová",J1107,0)</f>
        <v>0</v>
      </c>
      <c r="BJ1107" s="14" t="s">
        <v>76</v>
      </c>
      <c r="BK1107" s="137">
        <f>ROUND(I1107*H1107,2)</f>
        <v>0</v>
      </c>
      <c r="BL1107" s="14" t="s">
        <v>123</v>
      </c>
      <c r="BM1107" s="136" t="s">
        <v>2053</v>
      </c>
    </row>
    <row r="1108" spans="2:65" s="1" customFormat="1" ht="19.5" x14ac:dyDescent="0.2">
      <c r="B1108" s="29"/>
      <c r="D1108" s="138" t="s">
        <v>124</v>
      </c>
      <c r="F1108" s="139" t="s">
        <v>2054</v>
      </c>
      <c r="I1108" s="140"/>
      <c r="L1108" s="29"/>
      <c r="M1108" s="141"/>
      <c r="T1108" s="50"/>
      <c r="AT1108" s="14" t="s">
        <v>124</v>
      </c>
      <c r="AU1108" s="14" t="s">
        <v>78</v>
      </c>
    </row>
    <row r="1109" spans="2:65" s="1" customFormat="1" ht="33" customHeight="1" x14ac:dyDescent="0.2">
      <c r="B1109" s="124"/>
      <c r="C1109" s="125" t="s">
        <v>1101</v>
      </c>
      <c r="D1109" s="125" t="s">
        <v>118</v>
      </c>
      <c r="E1109" s="126" t="s">
        <v>2055</v>
      </c>
      <c r="F1109" s="127" t="s">
        <v>2056</v>
      </c>
      <c r="G1109" s="128" t="s">
        <v>147</v>
      </c>
      <c r="H1109" s="129">
        <v>50</v>
      </c>
      <c r="I1109" s="130"/>
      <c r="J1109" s="131">
        <f>ROUND(I1109*H1109,2)</f>
        <v>0</v>
      </c>
      <c r="K1109" s="127" t="s">
        <v>122</v>
      </c>
      <c r="L1109" s="29"/>
      <c r="M1109" s="132" t="s">
        <v>3</v>
      </c>
      <c r="N1109" s="133" t="s">
        <v>39</v>
      </c>
      <c r="P1109" s="134">
        <f>O1109*H1109</f>
        <v>0</v>
      </c>
      <c r="Q1109" s="134">
        <v>0</v>
      </c>
      <c r="R1109" s="134">
        <f>Q1109*H1109</f>
        <v>0</v>
      </c>
      <c r="S1109" s="134">
        <v>0</v>
      </c>
      <c r="T1109" s="135">
        <f>S1109*H1109</f>
        <v>0</v>
      </c>
      <c r="AR1109" s="136" t="s">
        <v>123</v>
      </c>
      <c r="AT1109" s="136" t="s">
        <v>118</v>
      </c>
      <c r="AU1109" s="136" t="s">
        <v>78</v>
      </c>
      <c r="AY1109" s="14" t="s">
        <v>115</v>
      </c>
      <c r="BE1109" s="137">
        <f>IF(N1109="základní",J1109,0)</f>
        <v>0</v>
      </c>
      <c r="BF1109" s="137">
        <f>IF(N1109="snížená",J1109,0)</f>
        <v>0</v>
      </c>
      <c r="BG1109" s="137">
        <f>IF(N1109="zákl. přenesená",J1109,0)</f>
        <v>0</v>
      </c>
      <c r="BH1109" s="137">
        <f>IF(N1109="sníž. přenesená",J1109,0)</f>
        <v>0</v>
      </c>
      <c r="BI1109" s="137">
        <f>IF(N1109="nulová",J1109,0)</f>
        <v>0</v>
      </c>
      <c r="BJ1109" s="14" t="s">
        <v>76</v>
      </c>
      <c r="BK1109" s="137">
        <f>ROUND(I1109*H1109,2)</f>
        <v>0</v>
      </c>
      <c r="BL1109" s="14" t="s">
        <v>123</v>
      </c>
      <c r="BM1109" s="136" t="s">
        <v>2057</v>
      </c>
    </row>
    <row r="1110" spans="2:65" s="1" customFormat="1" ht="19.5" x14ac:dyDescent="0.2">
      <c r="B1110" s="29"/>
      <c r="D1110" s="138" t="s">
        <v>124</v>
      </c>
      <c r="F1110" s="139" t="s">
        <v>2054</v>
      </c>
      <c r="I1110" s="140"/>
      <c r="L1110" s="29"/>
      <c r="M1110" s="141"/>
      <c r="T1110" s="50"/>
      <c r="AT1110" s="14" t="s">
        <v>124</v>
      </c>
      <c r="AU1110" s="14" t="s">
        <v>78</v>
      </c>
    </row>
    <row r="1111" spans="2:65" s="1" customFormat="1" ht="37.9" customHeight="1" x14ac:dyDescent="0.2">
      <c r="B1111" s="124"/>
      <c r="C1111" s="125" t="s">
        <v>2058</v>
      </c>
      <c r="D1111" s="125" t="s">
        <v>118</v>
      </c>
      <c r="E1111" s="126" t="s">
        <v>2059</v>
      </c>
      <c r="F1111" s="127" t="s">
        <v>2060</v>
      </c>
      <c r="G1111" s="128" t="s">
        <v>128</v>
      </c>
      <c r="H1111" s="129">
        <v>50</v>
      </c>
      <c r="I1111" s="130"/>
      <c r="J1111" s="131">
        <f>ROUND(I1111*H1111,2)</f>
        <v>0</v>
      </c>
      <c r="K1111" s="127" t="s">
        <v>122</v>
      </c>
      <c r="L1111" s="29"/>
      <c r="M1111" s="132" t="s">
        <v>3</v>
      </c>
      <c r="N1111" s="133" t="s">
        <v>39</v>
      </c>
      <c r="P1111" s="134">
        <f>O1111*H1111</f>
        <v>0</v>
      </c>
      <c r="Q1111" s="134">
        <v>0</v>
      </c>
      <c r="R1111" s="134">
        <f>Q1111*H1111</f>
        <v>0</v>
      </c>
      <c r="S1111" s="134">
        <v>0</v>
      </c>
      <c r="T1111" s="135">
        <f>S1111*H1111</f>
        <v>0</v>
      </c>
      <c r="AR1111" s="136" t="s">
        <v>123</v>
      </c>
      <c r="AT1111" s="136" t="s">
        <v>118</v>
      </c>
      <c r="AU1111" s="136" t="s">
        <v>78</v>
      </c>
      <c r="AY1111" s="14" t="s">
        <v>115</v>
      </c>
      <c r="BE1111" s="137">
        <f>IF(N1111="základní",J1111,0)</f>
        <v>0</v>
      </c>
      <c r="BF1111" s="137">
        <f>IF(N1111="snížená",J1111,0)</f>
        <v>0</v>
      </c>
      <c r="BG1111" s="137">
        <f>IF(N1111="zákl. přenesená",J1111,0)</f>
        <v>0</v>
      </c>
      <c r="BH1111" s="137">
        <f>IF(N1111="sníž. přenesená",J1111,0)</f>
        <v>0</v>
      </c>
      <c r="BI1111" s="137">
        <f>IF(N1111="nulová",J1111,0)</f>
        <v>0</v>
      </c>
      <c r="BJ1111" s="14" t="s">
        <v>76</v>
      </c>
      <c r="BK1111" s="137">
        <f>ROUND(I1111*H1111,2)</f>
        <v>0</v>
      </c>
      <c r="BL1111" s="14" t="s">
        <v>123</v>
      </c>
      <c r="BM1111" s="136" t="s">
        <v>2061</v>
      </c>
    </row>
    <row r="1112" spans="2:65" s="1" customFormat="1" ht="39" x14ac:dyDescent="0.2">
      <c r="B1112" s="29"/>
      <c r="D1112" s="138" t="s">
        <v>124</v>
      </c>
      <c r="F1112" s="139" t="s">
        <v>2062</v>
      </c>
      <c r="I1112" s="140"/>
      <c r="L1112" s="29"/>
      <c r="M1112" s="141"/>
      <c r="T1112" s="50"/>
      <c r="AT1112" s="14" t="s">
        <v>124</v>
      </c>
      <c r="AU1112" s="14" t="s">
        <v>78</v>
      </c>
    </row>
    <row r="1113" spans="2:65" s="1" customFormat="1" ht="37.9" customHeight="1" x14ac:dyDescent="0.2">
      <c r="B1113" s="124"/>
      <c r="C1113" s="125" t="s">
        <v>1105</v>
      </c>
      <c r="D1113" s="125" t="s">
        <v>118</v>
      </c>
      <c r="E1113" s="126" t="s">
        <v>2063</v>
      </c>
      <c r="F1113" s="127" t="s">
        <v>2064</v>
      </c>
      <c r="G1113" s="128" t="s">
        <v>147</v>
      </c>
      <c r="H1113" s="129">
        <v>20</v>
      </c>
      <c r="I1113" s="130"/>
      <c r="J1113" s="131">
        <f>ROUND(I1113*H1113,2)</f>
        <v>0</v>
      </c>
      <c r="K1113" s="127" t="s">
        <v>122</v>
      </c>
      <c r="L1113" s="29"/>
      <c r="M1113" s="132" t="s">
        <v>3</v>
      </c>
      <c r="N1113" s="133" t="s">
        <v>39</v>
      </c>
      <c r="P1113" s="134">
        <f>O1113*H1113</f>
        <v>0</v>
      </c>
      <c r="Q1113" s="134">
        <v>0</v>
      </c>
      <c r="R1113" s="134">
        <f>Q1113*H1113</f>
        <v>0</v>
      </c>
      <c r="S1113" s="134">
        <v>0</v>
      </c>
      <c r="T1113" s="135">
        <f>S1113*H1113</f>
        <v>0</v>
      </c>
      <c r="AR1113" s="136" t="s">
        <v>123</v>
      </c>
      <c r="AT1113" s="136" t="s">
        <v>118</v>
      </c>
      <c r="AU1113" s="136" t="s">
        <v>78</v>
      </c>
      <c r="AY1113" s="14" t="s">
        <v>115</v>
      </c>
      <c r="BE1113" s="137">
        <f>IF(N1113="základní",J1113,0)</f>
        <v>0</v>
      </c>
      <c r="BF1113" s="137">
        <f>IF(N1113="snížená",J1113,0)</f>
        <v>0</v>
      </c>
      <c r="BG1113" s="137">
        <f>IF(N1113="zákl. přenesená",J1113,0)</f>
        <v>0</v>
      </c>
      <c r="BH1113" s="137">
        <f>IF(N1113="sníž. přenesená",J1113,0)</f>
        <v>0</v>
      </c>
      <c r="BI1113" s="137">
        <f>IF(N1113="nulová",J1113,0)</f>
        <v>0</v>
      </c>
      <c r="BJ1113" s="14" t="s">
        <v>76</v>
      </c>
      <c r="BK1113" s="137">
        <f>ROUND(I1113*H1113,2)</f>
        <v>0</v>
      </c>
      <c r="BL1113" s="14" t="s">
        <v>123</v>
      </c>
      <c r="BM1113" s="136" t="s">
        <v>2065</v>
      </c>
    </row>
    <row r="1114" spans="2:65" s="1" customFormat="1" ht="39" x14ac:dyDescent="0.2">
      <c r="B1114" s="29"/>
      <c r="D1114" s="138" t="s">
        <v>124</v>
      </c>
      <c r="F1114" s="139" t="s">
        <v>2062</v>
      </c>
      <c r="I1114" s="140"/>
      <c r="L1114" s="29"/>
      <c r="M1114" s="141"/>
      <c r="T1114" s="50"/>
      <c r="AT1114" s="14" t="s">
        <v>124</v>
      </c>
      <c r="AU1114" s="14" t="s">
        <v>78</v>
      </c>
    </row>
    <row r="1115" spans="2:65" s="1" customFormat="1" ht="37.9" customHeight="1" x14ac:dyDescent="0.2">
      <c r="B1115" s="124"/>
      <c r="C1115" s="125" t="s">
        <v>2066</v>
      </c>
      <c r="D1115" s="125" t="s">
        <v>118</v>
      </c>
      <c r="E1115" s="126" t="s">
        <v>2067</v>
      </c>
      <c r="F1115" s="127" t="s">
        <v>2068</v>
      </c>
      <c r="G1115" s="128" t="s">
        <v>147</v>
      </c>
      <c r="H1115" s="129">
        <v>20</v>
      </c>
      <c r="I1115" s="130"/>
      <c r="J1115" s="131">
        <f>ROUND(I1115*H1115,2)</f>
        <v>0</v>
      </c>
      <c r="K1115" s="127" t="s">
        <v>122</v>
      </c>
      <c r="L1115" s="29"/>
      <c r="M1115" s="132" t="s">
        <v>3</v>
      </c>
      <c r="N1115" s="133" t="s">
        <v>39</v>
      </c>
      <c r="P1115" s="134">
        <f>O1115*H1115</f>
        <v>0</v>
      </c>
      <c r="Q1115" s="134">
        <v>0</v>
      </c>
      <c r="R1115" s="134">
        <f>Q1115*H1115</f>
        <v>0</v>
      </c>
      <c r="S1115" s="134">
        <v>0</v>
      </c>
      <c r="T1115" s="135">
        <f>S1115*H1115</f>
        <v>0</v>
      </c>
      <c r="AR1115" s="136" t="s">
        <v>123</v>
      </c>
      <c r="AT1115" s="136" t="s">
        <v>118</v>
      </c>
      <c r="AU1115" s="136" t="s">
        <v>78</v>
      </c>
      <c r="AY1115" s="14" t="s">
        <v>115</v>
      </c>
      <c r="BE1115" s="137">
        <f>IF(N1115="základní",J1115,0)</f>
        <v>0</v>
      </c>
      <c r="BF1115" s="137">
        <f>IF(N1115="snížená",J1115,0)</f>
        <v>0</v>
      </c>
      <c r="BG1115" s="137">
        <f>IF(N1115="zákl. přenesená",J1115,0)</f>
        <v>0</v>
      </c>
      <c r="BH1115" s="137">
        <f>IF(N1115="sníž. přenesená",J1115,0)</f>
        <v>0</v>
      </c>
      <c r="BI1115" s="137">
        <f>IF(N1115="nulová",J1115,0)</f>
        <v>0</v>
      </c>
      <c r="BJ1115" s="14" t="s">
        <v>76</v>
      </c>
      <c r="BK1115" s="137">
        <f>ROUND(I1115*H1115,2)</f>
        <v>0</v>
      </c>
      <c r="BL1115" s="14" t="s">
        <v>123</v>
      </c>
      <c r="BM1115" s="136" t="s">
        <v>2069</v>
      </c>
    </row>
    <row r="1116" spans="2:65" s="1" customFormat="1" ht="39" x14ac:dyDescent="0.2">
      <c r="B1116" s="29"/>
      <c r="D1116" s="138" t="s">
        <v>124</v>
      </c>
      <c r="F1116" s="139" t="s">
        <v>2062</v>
      </c>
      <c r="I1116" s="140"/>
      <c r="L1116" s="29"/>
      <c r="M1116" s="141"/>
      <c r="T1116" s="50"/>
      <c r="AT1116" s="14" t="s">
        <v>124</v>
      </c>
      <c r="AU1116" s="14" t="s">
        <v>78</v>
      </c>
    </row>
    <row r="1117" spans="2:65" s="1" customFormat="1" ht="37.9" customHeight="1" x14ac:dyDescent="0.2">
      <c r="B1117" s="124"/>
      <c r="C1117" s="125" t="s">
        <v>1108</v>
      </c>
      <c r="D1117" s="125" t="s">
        <v>118</v>
      </c>
      <c r="E1117" s="126" t="s">
        <v>2070</v>
      </c>
      <c r="F1117" s="127" t="s">
        <v>2071</v>
      </c>
      <c r="G1117" s="128" t="s">
        <v>147</v>
      </c>
      <c r="H1117" s="129">
        <v>20</v>
      </c>
      <c r="I1117" s="130"/>
      <c r="J1117" s="131">
        <f>ROUND(I1117*H1117,2)</f>
        <v>0</v>
      </c>
      <c r="K1117" s="127" t="s">
        <v>122</v>
      </c>
      <c r="L1117" s="29"/>
      <c r="M1117" s="132" t="s">
        <v>3</v>
      </c>
      <c r="N1117" s="133" t="s">
        <v>39</v>
      </c>
      <c r="P1117" s="134">
        <f>O1117*H1117</f>
        <v>0</v>
      </c>
      <c r="Q1117" s="134">
        <v>0</v>
      </c>
      <c r="R1117" s="134">
        <f>Q1117*H1117</f>
        <v>0</v>
      </c>
      <c r="S1117" s="134">
        <v>0</v>
      </c>
      <c r="T1117" s="135">
        <f>S1117*H1117</f>
        <v>0</v>
      </c>
      <c r="AR1117" s="136" t="s">
        <v>123</v>
      </c>
      <c r="AT1117" s="136" t="s">
        <v>118</v>
      </c>
      <c r="AU1117" s="136" t="s">
        <v>78</v>
      </c>
      <c r="AY1117" s="14" t="s">
        <v>115</v>
      </c>
      <c r="BE1117" s="137">
        <f>IF(N1117="základní",J1117,0)</f>
        <v>0</v>
      </c>
      <c r="BF1117" s="137">
        <f>IF(N1117="snížená",J1117,0)</f>
        <v>0</v>
      </c>
      <c r="BG1117" s="137">
        <f>IF(N1117="zákl. přenesená",J1117,0)</f>
        <v>0</v>
      </c>
      <c r="BH1117" s="137">
        <f>IF(N1117="sníž. přenesená",J1117,0)</f>
        <v>0</v>
      </c>
      <c r="BI1117" s="137">
        <f>IF(N1117="nulová",J1117,0)</f>
        <v>0</v>
      </c>
      <c r="BJ1117" s="14" t="s">
        <v>76</v>
      </c>
      <c r="BK1117" s="137">
        <f>ROUND(I1117*H1117,2)</f>
        <v>0</v>
      </c>
      <c r="BL1117" s="14" t="s">
        <v>123</v>
      </c>
      <c r="BM1117" s="136" t="s">
        <v>2072</v>
      </c>
    </row>
    <row r="1118" spans="2:65" s="1" customFormat="1" ht="39" x14ac:dyDescent="0.2">
      <c r="B1118" s="29"/>
      <c r="D1118" s="138" t="s">
        <v>124</v>
      </c>
      <c r="F1118" s="139" t="s">
        <v>2062</v>
      </c>
      <c r="I1118" s="140"/>
      <c r="L1118" s="29"/>
      <c r="M1118" s="141"/>
      <c r="T1118" s="50"/>
      <c r="AT1118" s="14" t="s">
        <v>124</v>
      </c>
      <c r="AU1118" s="14" t="s">
        <v>78</v>
      </c>
    </row>
    <row r="1119" spans="2:65" s="1" customFormat="1" ht="37.9" customHeight="1" x14ac:dyDescent="0.2">
      <c r="B1119" s="124"/>
      <c r="C1119" s="125" t="s">
        <v>2073</v>
      </c>
      <c r="D1119" s="125" t="s">
        <v>118</v>
      </c>
      <c r="E1119" s="126" t="s">
        <v>2074</v>
      </c>
      <c r="F1119" s="127" t="s">
        <v>2075</v>
      </c>
      <c r="G1119" s="128" t="s">
        <v>147</v>
      </c>
      <c r="H1119" s="129">
        <v>20</v>
      </c>
      <c r="I1119" s="130"/>
      <c r="J1119" s="131">
        <f>ROUND(I1119*H1119,2)</f>
        <v>0</v>
      </c>
      <c r="K1119" s="127" t="s">
        <v>122</v>
      </c>
      <c r="L1119" s="29"/>
      <c r="M1119" s="132" t="s">
        <v>3</v>
      </c>
      <c r="N1119" s="133" t="s">
        <v>39</v>
      </c>
      <c r="P1119" s="134">
        <f>O1119*H1119</f>
        <v>0</v>
      </c>
      <c r="Q1119" s="134">
        <v>0</v>
      </c>
      <c r="R1119" s="134">
        <f>Q1119*H1119</f>
        <v>0</v>
      </c>
      <c r="S1119" s="134">
        <v>0</v>
      </c>
      <c r="T1119" s="135">
        <f>S1119*H1119</f>
        <v>0</v>
      </c>
      <c r="AR1119" s="136" t="s">
        <v>123</v>
      </c>
      <c r="AT1119" s="136" t="s">
        <v>118</v>
      </c>
      <c r="AU1119" s="136" t="s">
        <v>78</v>
      </c>
      <c r="AY1119" s="14" t="s">
        <v>115</v>
      </c>
      <c r="BE1119" s="137">
        <f>IF(N1119="základní",J1119,0)</f>
        <v>0</v>
      </c>
      <c r="BF1119" s="137">
        <f>IF(N1119="snížená",J1119,0)</f>
        <v>0</v>
      </c>
      <c r="BG1119" s="137">
        <f>IF(N1119="zákl. přenesená",J1119,0)</f>
        <v>0</v>
      </c>
      <c r="BH1119" s="137">
        <f>IF(N1119="sníž. přenesená",J1119,0)</f>
        <v>0</v>
      </c>
      <c r="BI1119" s="137">
        <f>IF(N1119="nulová",J1119,0)</f>
        <v>0</v>
      </c>
      <c r="BJ1119" s="14" t="s">
        <v>76</v>
      </c>
      <c r="BK1119" s="137">
        <f>ROUND(I1119*H1119,2)</f>
        <v>0</v>
      </c>
      <c r="BL1119" s="14" t="s">
        <v>123</v>
      </c>
      <c r="BM1119" s="136" t="s">
        <v>2076</v>
      </c>
    </row>
    <row r="1120" spans="2:65" s="1" customFormat="1" ht="39" x14ac:dyDescent="0.2">
      <c r="B1120" s="29"/>
      <c r="D1120" s="138" t="s">
        <v>124</v>
      </c>
      <c r="F1120" s="139" t="s">
        <v>2062</v>
      </c>
      <c r="I1120" s="140"/>
      <c r="L1120" s="29"/>
      <c r="M1120" s="141"/>
      <c r="T1120" s="50"/>
      <c r="AT1120" s="14" t="s">
        <v>124</v>
      </c>
      <c r="AU1120" s="14" t="s">
        <v>78</v>
      </c>
    </row>
    <row r="1121" spans="2:65" s="1" customFormat="1" ht="37.9" customHeight="1" x14ac:dyDescent="0.2">
      <c r="B1121" s="124"/>
      <c r="C1121" s="125" t="s">
        <v>1112</v>
      </c>
      <c r="D1121" s="125" t="s">
        <v>118</v>
      </c>
      <c r="E1121" s="126" t="s">
        <v>2077</v>
      </c>
      <c r="F1121" s="127" t="s">
        <v>2078</v>
      </c>
      <c r="G1121" s="128" t="s">
        <v>147</v>
      </c>
      <c r="H1121" s="129">
        <v>20</v>
      </c>
      <c r="I1121" s="130"/>
      <c r="J1121" s="131">
        <f>ROUND(I1121*H1121,2)</f>
        <v>0</v>
      </c>
      <c r="K1121" s="127" t="s">
        <v>122</v>
      </c>
      <c r="L1121" s="29"/>
      <c r="M1121" s="132" t="s">
        <v>3</v>
      </c>
      <c r="N1121" s="133" t="s">
        <v>39</v>
      </c>
      <c r="P1121" s="134">
        <f>O1121*H1121</f>
        <v>0</v>
      </c>
      <c r="Q1121" s="134">
        <v>0</v>
      </c>
      <c r="R1121" s="134">
        <f>Q1121*H1121</f>
        <v>0</v>
      </c>
      <c r="S1121" s="134">
        <v>0</v>
      </c>
      <c r="T1121" s="135">
        <f>S1121*H1121</f>
        <v>0</v>
      </c>
      <c r="AR1121" s="136" t="s">
        <v>123</v>
      </c>
      <c r="AT1121" s="136" t="s">
        <v>118</v>
      </c>
      <c r="AU1121" s="136" t="s">
        <v>78</v>
      </c>
      <c r="AY1121" s="14" t="s">
        <v>115</v>
      </c>
      <c r="BE1121" s="137">
        <f>IF(N1121="základní",J1121,0)</f>
        <v>0</v>
      </c>
      <c r="BF1121" s="137">
        <f>IF(N1121="snížená",J1121,0)</f>
        <v>0</v>
      </c>
      <c r="BG1121" s="137">
        <f>IF(N1121="zákl. přenesená",J1121,0)</f>
        <v>0</v>
      </c>
      <c r="BH1121" s="137">
        <f>IF(N1121="sníž. přenesená",J1121,0)</f>
        <v>0</v>
      </c>
      <c r="BI1121" s="137">
        <f>IF(N1121="nulová",J1121,0)</f>
        <v>0</v>
      </c>
      <c r="BJ1121" s="14" t="s">
        <v>76</v>
      </c>
      <c r="BK1121" s="137">
        <f>ROUND(I1121*H1121,2)</f>
        <v>0</v>
      </c>
      <c r="BL1121" s="14" t="s">
        <v>123</v>
      </c>
      <c r="BM1121" s="136" t="s">
        <v>2079</v>
      </c>
    </row>
    <row r="1122" spans="2:65" s="1" customFormat="1" ht="39" x14ac:dyDescent="0.2">
      <c r="B1122" s="29"/>
      <c r="D1122" s="138" t="s">
        <v>124</v>
      </c>
      <c r="F1122" s="139" t="s">
        <v>2062</v>
      </c>
      <c r="I1122" s="140"/>
      <c r="L1122" s="29"/>
      <c r="M1122" s="141"/>
      <c r="T1122" s="50"/>
      <c r="AT1122" s="14" t="s">
        <v>124</v>
      </c>
      <c r="AU1122" s="14" t="s">
        <v>78</v>
      </c>
    </row>
    <row r="1123" spans="2:65" s="1" customFormat="1" ht="37.9" customHeight="1" x14ac:dyDescent="0.2">
      <c r="B1123" s="124"/>
      <c r="C1123" s="125" t="s">
        <v>2080</v>
      </c>
      <c r="D1123" s="125" t="s">
        <v>118</v>
      </c>
      <c r="E1123" s="126" t="s">
        <v>2081</v>
      </c>
      <c r="F1123" s="127" t="s">
        <v>2082</v>
      </c>
      <c r="G1123" s="128" t="s">
        <v>147</v>
      </c>
      <c r="H1123" s="129">
        <v>20</v>
      </c>
      <c r="I1123" s="130"/>
      <c r="J1123" s="131">
        <f>ROUND(I1123*H1123,2)</f>
        <v>0</v>
      </c>
      <c r="K1123" s="127" t="s">
        <v>122</v>
      </c>
      <c r="L1123" s="29"/>
      <c r="M1123" s="132" t="s">
        <v>3</v>
      </c>
      <c r="N1123" s="133" t="s">
        <v>39</v>
      </c>
      <c r="P1123" s="134">
        <f>O1123*H1123</f>
        <v>0</v>
      </c>
      <c r="Q1123" s="134">
        <v>0</v>
      </c>
      <c r="R1123" s="134">
        <f>Q1123*H1123</f>
        <v>0</v>
      </c>
      <c r="S1123" s="134">
        <v>0</v>
      </c>
      <c r="T1123" s="135">
        <f>S1123*H1123</f>
        <v>0</v>
      </c>
      <c r="AR1123" s="136" t="s">
        <v>123</v>
      </c>
      <c r="AT1123" s="136" t="s">
        <v>118</v>
      </c>
      <c r="AU1123" s="136" t="s">
        <v>78</v>
      </c>
      <c r="AY1123" s="14" t="s">
        <v>115</v>
      </c>
      <c r="BE1123" s="137">
        <f>IF(N1123="základní",J1123,0)</f>
        <v>0</v>
      </c>
      <c r="BF1123" s="137">
        <f>IF(N1123="snížená",J1123,0)</f>
        <v>0</v>
      </c>
      <c r="BG1123" s="137">
        <f>IF(N1123="zákl. přenesená",J1123,0)</f>
        <v>0</v>
      </c>
      <c r="BH1123" s="137">
        <f>IF(N1123="sníž. přenesená",J1123,0)</f>
        <v>0</v>
      </c>
      <c r="BI1123" s="137">
        <f>IF(N1123="nulová",J1123,0)</f>
        <v>0</v>
      </c>
      <c r="BJ1123" s="14" t="s">
        <v>76</v>
      </c>
      <c r="BK1123" s="137">
        <f>ROUND(I1123*H1123,2)</f>
        <v>0</v>
      </c>
      <c r="BL1123" s="14" t="s">
        <v>123</v>
      </c>
      <c r="BM1123" s="136" t="s">
        <v>2083</v>
      </c>
    </row>
    <row r="1124" spans="2:65" s="1" customFormat="1" ht="39" x14ac:dyDescent="0.2">
      <c r="B1124" s="29"/>
      <c r="D1124" s="138" t="s">
        <v>124</v>
      </c>
      <c r="F1124" s="139" t="s">
        <v>2062</v>
      </c>
      <c r="I1124" s="140"/>
      <c r="L1124" s="29"/>
      <c r="M1124" s="141"/>
      <c r="T1124" s="50"/>
      <c r="AT1124" s="14" t="s">
        <v>124</v>
      </c>
      <c r="AU1124" s="14" t="s">
        <v>78</v>
      </c>
    </row>
    <row r="1125" spans="2:65" s="1" customFormat="1" ht="44.25" customHeight="1" x14ac:dyDescent="0.2">
      <c r="B1125" s="124"/>
      <c r="C1125" s="125" t="s">
        <v>1115</v>
      </c>
      <c r="D1125" s="125" t="s">
        <v>118</v>
      </c>
      <c r="E1125" s="126" t="s">
        <v>2084</v>
      </c>
      <c r="F1125" s="127" t="s">
        <v>2085</v>
      </c>
      <c r="G1125" s="128" t="s">
        <v>147</v>
      </c>
      <c r="H1125" s="129">
        <v>20</v>
      </c>
      <c r="I1125" s="130"/>
      <c r="J1125" s="131">
        <f>ROUND(I1125*H1125,2)</f>
        <v>0</v>
      </c>
      <c r="K1125" s="127" t="s">
        <v>122</v>
      </c>
      <c r="L1125" s="29"/>
      <c r="M1125" s="132" t="s">
        <v>3</v>
      </c>
      <c r="N1125" s="133" t="s">
        <v>39</v>
      </c>
      <c r="P1125" s="134">
        <f>O1125*H1125</f>
        <v>0</v>
      </c>
      <c r="Q1125" s="134">
        <v>0</v>
      </c>
      <c r="R1125" s="134">
        <f>Q1125*H1125</f>
        <v>0</v>
      </c>
      <c r="S1125" s="134">
        <v>0</v>
      </c>
      <c r="T1125" s="135">
        <f>S1125*H1125</f>
        <v>0</v>
      </c>
      <c r="AR1125" s="136" t="s">
        <v>123</v>
      </c>
      <c r="AT1125" s="136" t="s">
        <v>118</v>
      </c>
      <c r="AU1125" s="136" t="s">
        <v>78</v>
      </c>
      <c r="AY1125" s="14" t="s">
        <v>115</v>
      </c>
      <c r="BE1125" s="137">
        <f>IF(N1125="základní",J1125,0)</f>
        <v>0</v>
      </c>
      <c r="BF1125" s="137">
        <f>IF(N1125="snížená",J1125,0)</f>
        <v>0</v>
      </c>
      <c r="BG1125" s="137">
        <f>IF(N1125="zákl. přenesená",J1125,0)</f>
        <v>0</v>
      </c>
      <c r="BH1125" s="137">
        <f>IF(N1125="sníž. přenesená",J1125,0)</f>
        <v>0</v>
      </c>
      <c r="BI1125" s="137">
        <f>IF(N1125="nulová",J1125,0)</f>
        <v>0</v>
      </c>
      <c r="BJ1125" s="14" t="s">
        <v>76</v>
      </c>
      <c r="BK1125" s="137">
        <f>ROUND(I1125*H1125,2)</f>
        <v>0</v>
      </c>
      <c r="BL1125" s="14" t="s">
        <v>123</v>
      </c>
      <c r="BM1125" s="136" t="s">
        <v>2086</v>
      </c>
    </row>
    <row r="1126" spans="2:65" s="1" customFormat="1" ht="39" x14ac:dyDescent="0.2">
      <c r="B1126" s="29"/>
      <c r="D1126" s="138" t="s">
        <v>124</v>
      </c>
      <c r="F1126" s="139" t="s">
        <v>2087</v>
      </c>
      <c r="I1126" s="140"/>
      <c r="L1126" s="29"/>
      <c r="M1126" s="141"/>
      <c r="T1126" s="50"/>
      <c r="AT1126" s="14" t="s">
        <v>124</v>
      </c>
      <c r="AU1126" s="14" t="s">
        <v>78</v>
      </c>
    </row>
    <row r="1127" spans="2:65" s="1" customFormat="1" ht="49.15" customHeight="1" x14ac:dyDescent="0.2">
      <c r="B1127" s="124"/>
      <c r="C1127" s="125" t="s">
        <v>2088</v>
      </c>
      <c r="D1127" s="125" t="s">
        <v>118</v>
      </c>
      <c r="E1127" s="126" t="s">
        <v>2089</v>
      </c>
      <c r="F1127" s="127" t="s">
        <v>2090</v>
      </c>
      <c r="G1127" s="128" t="s">
        <v>147</v>
      </c>
      <c r="H1127" s="129">
        <v>20</v>
      </c>
      <c r="I1127" s="130"/>
      <c r="J1127" s="131">
        <f>ROUND(I1127*H1127,2)</f>
        <v>0</v>
      </c>
      <c r="K1127" s="127" t="s">
        <v>122</v>
      </c>
      <c r="L1127" s="29"/>
      <c r="M1127" s="132" t="s">
        <v>3</v>
      </c>
      <c r="N1127" s="133" t="s">
        <v>39</v>
      </c>
      <c r="P1127" s="134">
        <f>O1127*H1127</f>
        <v>0</v>
      </c>
      <c r="Q1127" s="134">
        <v>0</v>
      </c>
      <c r="R1127" s="134">
        <f>Q1127*H1127</f>
        <v>0</v>
      </c>
      <c r="S1127" s="134">
        <v>0</v>
      </c>
      <c r="T1127" s="135">
        <f>S1127*H1127</f>
        <v>0</v>
      </c>
      <c r="AR1127" s="136" t="s">
        <v>123</v>
      </c>
      <c r="AT1127" s="136" t="s">
        <v>118</v>
      </c>
      <c r="AU1127" s="136" t="s">
        <v>78</v>
      </c>
      <c r="AY1127" s="14" t="s">
        <v>115</v>
      </c>
      <c r="BE1127" s="137">
        <f>IF(N1127="základní",J1127,0)</f>
        <v>0</v>
      </c>
      <c r="BF1127" s="137">
        <f>IF(N1127="snížená",J1127,0)</f>
        <v>0</v>
      </c>
      <c r="BG1127" s="137">
        <f>IF(N1127="zákl. přenesená",J1127,0)</f>
        <v>0</v>
      </c>
      <c r="BH1127" s="137">
        <f>IF(N1127="sníž. přenesená",J1127,0)</f>
        <v>0</v>
      </c>
      <c r="BI1127" s="137">
        <f>IF(N1127="nulová",J1127,0)</f>
        <v>0</v>
      </c>
      <c r="BJ1127" s="14" t="s">
        <v>76</v>
      </c>
      <c r="BK1127" s="137">
        <f>ROUND(I1127*H1127,2)</f>
        <v>0</v>
      </c>
      <c r="BL1127" s="14" t="s">
        <v>123</v>
      </c>
      <c r="BM1127" s="136" t="s">
        <v>2091</v>
      </c>
    </row>
    <row r="1128" spans="2:65" s="1" customFormat="1" ht="39" x14ac:dyDescent="0.2">
      <c r="B1128" s="29"/>
      <c r="D1128" s="138" t="s">
        <v>124</v>
      </c>
      <c r="F1128" s="139" t="s">
        <v>2087</v>
      </c>
      <c r="I1128" s="140"/>
      <c r="L1128" s="29"/>
      <c r="M1128" s="141"/>
      <c r="T1128" s="50"/>
      <c r="AT1128" s="14" t="s">
        <v>124</v>
      </c>
      <c r="AU1128" s="14" t="s">
        <v>78</v>
      </c>
    </row>
    <row r="1129" spans="2:65" s="1" customFormat="1" ht="37.9" customHeight="1" x14ac:dyDescent="0.2">
      <c r="B1129" s="124"/>
      <c r="C1129" s="125" t="s">
        <v>1119</v>
      </c>
      <c r="D1129" s="125" t="s">
        <v>118</v>
      </c>
      <c r="E1129" s="126" t="s">
        <v>2092</v>
      </c>
      <c r="F1129" s="127" t="s">
        <v>2093</v>
      </c>
      <c r="G1129" s="128" t="s">
        <v>147</v>
      </c>
      <c r="H1129" s="129">
        <v>50</v>
      </c>
      <c r="I1129" s="130"/>
      <c r="J1129" s="131">
        <f>ROUND(I1129*H1129,2)</f>
        <v>0</v>
      </c>
      <c r="K1129" s="127" t="s">
        <v>122</v>
      </c>
      <c r="L1129" s="29"/>
      <c r="M1129" s="132" t="s">
        <v>3</v>
      </c>
      <c r="N1129" s="133" t="s">
        <v>39</v>
      </c>
      <c r="P1129" s="134">
        <f>O1129*H1129</f>
        <v>0</v>
      </c>
      <c r="Q1129" s="134">
        <v>0</v>
      </c>
      <c r="R1129" s="134">
        <f>Q1129*H1129</f>
        <v>0</v>
      </c>
      <c r="S1129" s="134">
        <v>0</v>
      </c>
      <c r="T1129" s="135">
        <f>S1129*H1129</f>
        <v>0</v>
      </c>
      <c r="AR1129" s="136" t="s">
        <v>123</v>
      </c>
      <c r="AT1129" s="136" t="s">
        <v>118</v>
      </c>
      <c r="AU1129" s="136" t="s">
        <v>78</v>
      </c>
      <c r="AY1129" s="14" t="s">
        <v>115</v>
      </c>
      <c r="BE1129" s="137">
        <f>IF(N1129="základní",J1129,0)</f>
        <v>0</v>
      </c>
      <c r="BF1129" s="137">
        <f>IF(N1129="snížená",J1129,0)</f>
        <v>0</v>
      </c>
      <c r="BG1129" s="137">
        <f>IF(N1129="zákl. přenesená",J1129,0)</f>
        <v>0</v>
      </c>
      <c r="BH1129" s="137">
        <f>IF(N1129="sníž. přenesená",J1129,0)</f>
        <v>0</v>
      </c>
      <c r="BI1129" s="137">
        <f>IF(N1129="nulová",J1129,0)</f>
        <v>0</v>
      </c>
      <c r="BJ1129" s="14" t="s">
        <v>76</v>
      </c>
      <c r="BK1129" s="137">
        <f>ROUND(I1129*H1129,2)</f>
        <v>0</v>
      </c>
      <c r="BL1129" s="14" t="s">
        <v>123</v>
      </c>
      <c r="BM1129" s="136" t="s">
        <v>2094</v>
      </c>
    </row>
    <row r="1130" spans="2:65" s="1" customFormat="1" ht="29.25" x14ac:dyDescent="0.2">
      <c r="B1130" s="29"/>
      <c r="D1130" s="138" t="s">
        <v>124</v>
      </c>
      <c r="F1130" s="139" t="s">
        <v>2095</v>
      </c>
      <c r="I1130" s="140"/>
      <c r="L1130" s="29"/>
      <c r="M1130" s="141"/>
      <c r="T1130" s="50"/>
      <c r="AT1130" s="14" t="s">
        <v>124</v>
      </c>
      <c r="AU1130" s="14" t="s">
        <v>78</v>
      </c>
    </row>
    <row r="1131" spans="2:65" s="1" customFormat="1" ht="37.9" customHeight="1" x14ac:dyDescent="0.2">
      <c r="B1131" s="124"/>
      <c r="C1131" s="125" t="s">
        <v>2096</v>
      </c>
      <c r="D1131" s="125" t="s">
        <v>118</v>
      </c>
      <c r="E1131" s="126" t="s">
        <v>2097</v>
      </c>
      <c r="F1131" s="127" t="s">
        <v>2098</v>
      </c>
      <c r="G1131" s="128" t="s">
        <v>147</v>
      </c>
      <c r="H1131" s="129">
        <v>50</v>
      </c>
      <c r="I1131" s="130"/>
      <c r="J1131" s="131">
        <f>ROUND(I1131*H1131,2)</f>
        <v>0</v>
      </c>
      <c r="K1131" s="127" t="s">
        <v>122</v>
      </c>
      <c r="L1131" s="29"/>
      <c r="M1131" s="132" t="s">
        <v>3</v>
      </c>
      <c r="N1131" s="133" t="s">
        <v>39</v>
      </c>
      <c r="P1131" s="134">
        <f>O1131*H1131</f>
        <v>0</v>
      </c>
      <c r="Q1131" s="134">
        <v>0</v>
      </c>
      <c r="R1131" s="134">
        <f>Q1131*H1131</f>
        <v>0</v>
      </c>
      <c r="S1131" s="134">
        <v>0</v>
      </c>
      <c r="T1131" s="135">
        <f>S1131*H1131</f>
        <v>0</v>
      </c>
      <c r="AR1131" s="136" t="s">
        <v>123</v>
      </c>
      <c r="AT1131" s="136" t="s">
        <v>118</v>
      </c>
      <c r="AU1131" s="136" t="s">
        <v>78</v>
      </c>
      <c r="AY1131" s="14" t="s">
        <v>115</v>
      </c>
      <c r="BE1131" s="137">
        <f>IF(N1131="základní",J1131,0)</f>
        <v>0</v>
      </c>
      <c r="BF1131" s="137">
        <f>IF(N1131="snížená",J1131,0)</f>
        <v>0</v>
      </c>
      <c r="BG1131" s="137">
        <f>IF(N1131="zákl. přenesená",J1131,0)</f>
        <v>0</v>
      </c>
      <c r="BH1131" s="137">
        <f>IF(N1131="sníž. přenesená",J1131,0)</f>
        <v>0</v>
      </c>
      <c r="BI1131" s="137">
        <f>IF(N1131="nulová",J1131,0)</f>
        <v>0</v>
      </c>
      <c r="BJ1131" s="14" t="s">
        <v>76</v>
      </c>
      <c r="BK1131" s="137">
        <f>ROUND(I1131*H1131,2)</f>
        <v>0</v>
      </c>
      <c r="BL1131" s="14" t="s">
        <v>123</v>
      </c>
      <c r="BM1131" s="136" t="s">
        <v>2099</v>
      </c>
    </row>
    <row r="1132" spans="2:65" s="1" customFormat="1" ht="29.25" x14ac:dyDescent="0.2">
      <c r="B1132" s="29"/>
      <c r="D1132" s="138" t="s">
        <v>124</v>
      </c>
      <c r="F1132" s="139" t="s">
        <v>2095</v>
      </c>
      <c r="I1132" s="140"/>
      <c r="L1132" s="29"/>
      <c r="M1132" s="141"/>
      <c r="T1132" s="50"/>
      <c r="AT1132" s="14" t="s">
        <v>124</v>
      </c>
      <c r="AU1132" s="14" t="s">
        <v>78</v>
      </c>
    </row>
    <row r="1133" spans="2:65" s="1" customFormat="1" ht="44.25" customHeight="1" x14ac:dyDescent="0.2">
      <c r="B1133" s="124"/>
      <c r="C1133" s="125" t="s">
        <v>1122</v>
      </c>
      <c r="D1133" s="125" t="s">
        <v>118</v>
      </c>
      <c r="E1133" s="126" t="s">
        <v>2100</v>
      </c>
      <c r="F1133" s="127" t="s">
        <v>2101</v>
      </c>
      <c r="G1133" s="128" t="s">
        <v>147</v>
      </c>
      <c r="H1133" s="129">
        <v>50</v>
      </c>
      <c r="I1133" s="130"/>
      <c r="J1133" s="131">
        <f>ROUND(I1133*H1133,2)</f>
        <v>0</v>
      </c>
      <c r="K1133" s="127" t="s">
        <v>122</v>
      </c>
      <c r="L1133" s="29"/>
      <c r="M1133" s="132" t="s">
        <v>3</v>
      </c>
      <c r="N1133" s="133" t="s">
        <v>39</v>
      </c>
      <c r="P1133" s="134">
        <f>O1133*H1133</f>
        <v>0</v>
      </c>
      <c r="Q1133" s="134">
        <v>0</v>
      </c>
      <c r="R1133" s="134">
        <f>Q1133*H1133</f>
        <v>0</v>
      </c>
      <c r="S1133" s="134">
        <v>0</v>
      </c>
      <c r="T1133" s="135">
        <f>S1133*H1133</f>
        <v>0</v>
      </c>
      <c r="AR1133" s="136" t="s">
        <v>123</v>
      </c>
      <c r="AT1133" s="136" t="s">
        <v>118</v>
      </c>
      <c r="AU1133" s="136" t="s">
        <v>78</v>
      </c>
      <c r="AY1133" s="14" t="s">
        <v>115</v>
      </c>
      <c r="BE1133" s="137">
        <f>IF(N1133="základní",J1133,0)</f>
        <v>0</v>
      </c>
      <c r="BF1133" s="137">
        <f>IF(N1133="snížená",J1133,0)</f>
        <v>0</v>
      </c>
      <c r="BG1133" s="137">
        <f>IF(N1133="zákl. přenesená",J1133,0)</f>
        <v>0</v>
      </c>
      <c r="BH1133" s="137">
        <f>IF(N1133="sníž. přenesená",J1133,0)</f>
        <v>0</v>
      </c>
      <c r="BI1133" s="137">
        <f>IF(N1133="nulová",J1133,0)</f>
        <v>0</v>
      </c>
      <c r="BJ1133" s="14" t="s">
        <v>76</v>
      </c>
      <c r="BK1133" s="137">
        <f>ROUND(I1133*H1133,2)</f>
        <v>0</v>
      </c>
      <c r="BL1133" s="14" t="s">
        <v>123</v>
      </c>
      <c r="BM1133" s="136" t="s">
        <v>2102</v>
      </c>
    </row>
    <row r="1134" spans="2:65" s="1" customFormat="1" ht="29.25" x14ac:dyDescent="0.2">
      <c r="B1134" s="29"/>
      <c r="D1134" s="138" t="s">
        <v>124</v>
      </c>
      <c r="F1134" s="139" t="s">
        <v>2095</v>
      </c>
      <c r="I1134" s="140"/>
      <c r="L1134" s="29"/>
      <c r="M1134" s="141"/>
      <c r="T1134" s="50"/>
      <c r="AT1134" s="14" t="s">
        <v>124</v>
      </c>
      <c r="AU1134" s="14" t="s">
        <v>78</v>
      </c>
    </row>
    <row r="1135" spans="2:65" s="1" customFormat="1" ht="44.25" customHeight="1" x14ac:dyDescent="0.2">
      <c r="B1135" s="124"/>
      <c r="C1135" s="125" t="s">
        <v>2103</v>
      </c>
      <c r="D1135" s="125" t="s">
        <v>118</v>
      </c>
      <c r="E1135" s="126" t="s">
        <v>2104</v>
      </c>
      <c r="F1135" s="127" t="s">
        <v>2105</v>
      </c>
      <c r="G1135" s="128" t="s">
        <v>147</v>
      </c>
      <c r="H1135" s="129">
        <v>50</v>
      </c>
      <c r="I1135" s="130"/>
      <c r="J1135" s="131">
        <f>ROUND(I1135*H1135,2)</f>
        <v>0</v>
      </c>
      <c r="K1135" s="127" t="s">
        <v>122</v>
      </c>
      <c r="L1135" s="29"/>
      <c r="M1135" s="132" t="s">
        <v>3</v>
      </c>
      <c r="N1135" s="133" t="s">
        <v>39</v>
      </c>
      <c r="P1135" s="134">
        <f>O1135*H1135</f>
        <v>0</v>
      </c>
      <c r="Q1135" s="134">
        <v>0</v>
      </c>
      <c r="R1135" s="134">
        <f>Q1135*H1135</f>
        <v>0</v>
      </c>
      <c r="S1135" s="134">
        <v>0</v>
      </c>
      <c r="T1135" s="135">
        <f>S1135*H1135</f>
        <v>0</v>
      </c>
      <c r="AR1135" s="136" t="s">
        <v>123</v>
      </c>
      <c r="AT1135" s="136" t="s">
        <v>118</v>
      </c>
      <c r="AU1135" s="136" t="s">
        <v>78</v>
      </c>
      <c r="AY1135" s="14" t="s">
        <v>115</v>
      </c>
      <c r="BE1135" s="137">
        <f>IF(N1135="základní",J1135,0)</f>
        <v>0</v>
      </c>
      <c r="BF1135" s="137">
        <f>IF(N1135="snížená",J1135,0)</f>
        <v>0</v>
      </c>
      <c r="BG1135" s="137">
        <f>IF(N1135="zákl. přenesená",J1135,0)</f>
        <v>0</v>
      </c>
      <c r="BH1135" s="137">
        <f>IF(N1135="sníž. přenesená",J1135,0)</f>
        <v>0</v>
      </c>
      <c r="BI1135" s="137">
        <f>IF(N1135="nulová",J1135,0)</f>
        <v>0</v>
      </c>
      <c r="BJ1135" s="14" t="s">
        <v>76</v>
      </c>
      <c r="BK1135" s="137">
        <f>ROUND(I1135*H1135,2)</f>
        <v>0</v>
      </c>
      <c r="BL1135" s="14" t="s">
        <v>123</v>
      </c>
      <c r="BM1135" s="136" t="s">
        <v>2106</v>
      </c>
    </row>
    <row r="1136" spans="2:65" s="1" customFormat="1" ht="29.25" x14ac:dyDescent="0.2">
      <c r="B1136" s="29"/>
      <c r="D1136" s="138" t="s">
        <v>124</v>
      </c>
      <c r="F1136" s="139" t="s">
        <v>2095</v>
      </c>
      <c r="I1136" s="140"/>
      <c r="L1136" s="29"/>
      <c r="M1136" s="141"/>
      <c r="T1136" s="50"/>
      <c r="AT1136" s="14" t="s">
        <v>124</v>
      </c>
      <c r="AU1136" s="14" t="s">
        <v>78</v>
      </c>
    </row>
    <row r="1137" spans="2:65" s="1" customFormat="1" ht="24.2" customHeight="1" x14ac:dyDescent="0.2">
      <c r="B1137" s="124"/>
      <c r="C1137" s="125" t="s">
        <v>1126</v>
      </c>
      <c r="D1137" s="125" t="s">
        <v>118</v>
      </c>
      <c r="E1137" s="126" t="s">
        <v>2107</v>
      </c>
      <c r="F1137" s="127" t="s">
        <v>2108</v>
      </c>
      <c r="G1137" s="128" t="s">
        <v>147</v>
      </c>
      <c r="H1137" s="129">
        <v>10</v>
      </c>
      <c r="I1137" s="130"/>
      <c r="J1137" s="131">
        <f>ROUND(I1137*H1137,2)</f>
        <v>0</v>
      </c>
      <c r="K1137" s="127" t="s">
        <v>122</v>
      </c>
      <c r="L1137" s="29"/>
      <c r="M1137" s="132" t="s">
        <v>3</v>
      </c>
      <c r="N1137" s="133" t="s">
        <v>39</v>
      </c>
      <c r="P1137" s="134">
        <f>O1137*H1137</f>
        <v>0</v>
      </c>
      <c r="Q1137" s="134">
        <v>0</v>
      </c>
      <c r="R1137" s="134">
        <f>Q1137*H1137</f>
        <v>0</v>
      </c>
      <c r="S1137" s="134">
        <v>0</v>
      </c>
      <c r="T1137" s="135">
        <f>S1137*H1137</f>
        <v>0</v>
      </c>
      <c r="AR1137" s="136" t="s">
        <v>123</v>
      </c>
      <c r="AT1137" s="136" t="s">
        <v>118</v>
      </c>
      <c r="AU1137" s="136" t="s">
        <v>78</v>
      </c>
      <c r="AY1137" s="14" t="s">
        <v>115</v>
      </c>
      <c r="BE1137" s="137">
        <f>IF(N1137="základní",J1137,0)</f>
        <v>0</v>
      </c>
      <c r="BF1137" s="137">
        <f>IF(N1137="snížená",J1137,0)</f>
        <v>0</v>
      </c>
      <c r="BG1137" s="137">
        <f>IF(N1137="zákl. přenesená",J1137,0)</f>
        <v>0</v>
      </c>
      <c r="BH1137" s="137">
        <f>IF(N1137="sníž. přenesená",J1137,0)</f>
        <v>0</v>
      </c>
      <c r="BI1137" s="137">
        <f>IF(N1137="nulová",J1137,0)</f>
        <v>0</v>
      </c>
      <c r="BJ1137" s="14" t="s">
        <v>76</v>
      </c>
      <c r="BK1137" s="137">
        <f>ROUND(I1137*H1137,2)</f>
        <v>0</v>
      </c>
      <c r="BL1137" s="14" t="s">
        <v>123</v>
      </c>
      <c r="BM1137" s="136" t="s">
        <v>2109</v>
      </c>
    </row>
    <row r="1138" spans="2:65" s="1" customFormat="1" ht="19.5" x14ac:dyDescent="0.2">
      <c r="B1138" s="29"/>
      <c r="D1138" s="138" t="s">
        <v>124</v>
      </c>
      <c r="F1138" s="139" t="s">
        <v>2110</v>
      </c>
      <c r="I1138" s="140"/>
      <c r="L1138" s="29"/>
      <c r="M1138" s="141"/>
      <c r="T1138" s="50"/>
      <c r="AT1138" s="14" t="s">
        <v>124</v>
      </c>
      <c r="AU1138" s="14" t="s">
        <v>78</v>
      </c>
    </row>
    <row r="1139" spans="2:65" s="1" customFormat="1" ht="24.2" customHeight="1" x14ac:dyDescent="0.2">
      <c r="B1139" s="124"/>
      <c r="C1139" s="125" t="s">
        <v>2111</v>
      </c>
      <c r="D1139" s="125" t="s">
        <v>118</v>
      </c>
      <c r="E1139" s="126" t="s">
        <v>2112</v>
      </c>
      <c r="F1139" s="127" t="s">
        <v>2113</v>
      </c>
      <c r="G1139" s="128" t="s">
        <v>147</v>
      </c>
      <c r="H1139" s="129">
        <v>10</v>
      </c>
      <c r="I1139" s="130"/>
      <c r="J1139" s="131">
        <f>ROUND(I1139*H1139,2)</f>
        <v>0</v>
      </c>
      <c r="K1139" s="127" t="s">
        <v>122</v>
      </c>
      <c r="L1139" s="29"/>
      <c r="M1139" s="132" t="s">
        <v>3</v>
      </c>
      <c r="N1139" s="133" t="s">
        <v>39</v>
      </c>
      <c r="P1139" s="134">
        <f>O1139*H1139</f>
        <v>0</v>
      </c>
      <c r="Q1139" s="134">
        <v>0</v>
      </c>
      <c r="R1139" s="134">
        <f>Q1139*H1139</f>
        <v>0</v>
      </c>
      <c r="S1139" s="134">
        <v>0</v>
      </c>
      <c r="T1139" s="135">
        <f>S1139*H1139</f>
        <v>0</v>
      </c>
      <c r="AR1139" s="136" t="s">
        <v>123</v>
      </c>
      <c r="AT1139" s="136" t="s">
        <v>118</v>
      </c>
      <c r="AU1139" s="136" t="s">
        <v>78</v>
      </c>
      <c r="AY1139" s="14" t="s">
        <v>115</v>
      </c>
      <c r="BE1139" s="137">
        <f>IF(N1139="základní",J1139,0)</f>
        <v>0</v>
      </c>
      <c r="BF1139" s="137">
        <f>IF(N1139="snížená",J1139,0)</f>
        <v>0</v>
      </c>
      <c r="BG1139" s="137">
        <f>IF(N1139="zákl. přenesená",J1139,0)</f>
        <v>0</v>
      </c>
      <c r="BH1139" s="137">
        <f>IF(N1139="sníž. přenesená",J1139,0)</f>
        <v>0</v>
      </c>
      <c r="BI1139" s="137">
        <f>IF(N1139="nulová",J1139,0)</f>
        <v>0</v>
      </c>
      <c r="BJ1139" s="14" t="s">
        <v>76</v>
      </c>
      <c r="BK1139" s="137">
        <f>ROUND(I1139*H1139,2)</f>
        <v>0</v>
      </c>
      <c r="BL1139" s="14" t="s">
        <v>123</v>
      </c>
      <c r="BM1139" s="136" t="s">
        <v>2114</v>
      </c>
    </row>
    <row r="1140" spans="2:65" s="1" customFormat="1" ht="19.5" x14ac:dyDescent="0.2">
      <c r="B1140" s="29"/>
      <c r="D1140" s="138" t="s">
        <v>124</v>
      </c>
      <c r="F1140" s="139" t="s">
        <v>2110</v>
      </c>
      <c r="I1140" s="140"/>
      <c r="L1140" s="29"/>
      <c r="M1140" s="141"/>
      <c r="T1140" s="50"/>
      <c r="AT1140" s="14" t="s">
        <v>124</v>
      </c>
      <c r="AU1140" s="14" t="s">
        <v>78</v>
      </c>
    </row>
    <row r="1141" spans="2:65" s="1" customFormat="1" ht="24.2" customHeight="1" x14ac:dyDescent="0.2">
      <c r="B1141" s="124"/>
      <c r="C1141" s="125" t="s">
        <v>1130</v>
      </c>
      <c r="D1141" s="125" t="s">
        <v>118</v>
      </c>
      <c r="E1141" s="126" t="s">
        <v>2115</v>
      </c>
      <c r="F1141" s="127" t="s">
        <v>2116</v>
      </c>
      <c r="G1141" s="128" t="s">
        <v>147</v>
      </c>
      <c r="H1141" s="129">
        <v>10</v>
      </c>
      <c r="I1141" s="130"/>
      <c r="J1141" s="131">
        <f>ROUND(I1141*H1141,2)</f>
        <v>0</v>
      </c>
      <c r="K1141" s="127" t="s">
        <v>122</v>
      </c>
      <c r="L1141" s="29"/>
      <c r="M1141" s="132" t="s">
        <v>3</v>
      </c>
      <c r="N1141" s="133" t="s">
        <v>39</v>
      </c>
      <c r="P1141" s="134">
        <f>O1141*H1141</f>
        <v>0</v>
      </c>
      <c r="Q1141" s="134">
        <v>0</v>
      </c>
      <c r="R1141" s="134">
        <f>Q1141*H1141</f>
        <v>0</v>
      </c>
      <c r="S1141" s="134">
        <v>0</v>
      </c>
      <c r="T1141" s="135">
        <f>S1141*H1141</f>
        <v>0</v>
      </c>
      <c r="AR1141" s="136" t="s">
        <v>123</v>
      </c>
      <c r="AT1141" s="136" t="s">
        <v>118</v>
      </c>
      <c r="AU1141" s="136" t="s">
        <v>78</v>
      </c>
      <c r="AY1141" s="14" t="s">
        <v>115</v>
      </c>
      <c r="BE1141" s="137">
        <f>IF(N1141="základní",J1141,0)</f>
        <v>0</v>
      </c>
      <c r="BF1141" s="137">
        <f>IF(N1141="snížená",J1141,0)</f>
        <v>0</v>
      </c>
      <c r="BG1141" s="137">
        <f>IF(N1141="zákl. přenesená",J1141,0)</f>
        <v>0</v>
      </c>
      <c r="BH1141" s="137">
        <f>IF(N1141="sníž. přenesená",J1141,0)</f>
        <v>0</v>
      </c>
      <c r="BI1141" s="137">
        <f>IF(N1141="nulová",J1141,0)</f>
        <v>0</v>
      </c>
      <c r="BJ1141" s="14" t="s">
        <v>76</v>
      </c>
      <c r="BK1141" s="137">
        <f>ROUND(I1141*H1141,2)</f>
        <v>0</v>
      </c>
      <c r="BL1141" s="14" t="s">
        <v>123</v>
      </c>
      <c r="BM1141" s="136" t="s">
        <v>2117</v>
      </c>
    </row>
    <row r="1142" spans="2:65" s="1" customFormat="1" ht="19.5" x14ac:dyDescent="0.2">
      <c r="B1142" s="29"/>
      <c r="D1142" s="138" t="s">
        <v>124</v>
      </c>
      <c r="F1142" s="139" t="s">
        <v>2110</v>
      </c>
      <c r="I1142" s="140"/>
      <c r="L1142" s="29"/>
      <c r="M1142" s="141"/>
      <c r="T1142" s="50"/>
      <c r="AT1142" s="14" t="s">
        <v>124</v>
      </c>
      <c r="AU1142" s="14" t="s">
        <v>78</v>
      </c>
    </row>
    <row r="1143" spans="2:65" s="1" customFormat="1" ht="24.2" customHeight="1" x14ac:dyDescent="0.2">
      <c r="B1143" s="124"/>
      <c r="C1143" s="125" t="s">
        <v>2118</v>
      </c>
      <c r="D1143" s="125" t="s">
        <v>118</v>
      </c>
      <c r="E1143" s="126" t="s">
        <v>2119</v>
      </c>
      <c r="F1143" s="127" t="s">
        <v>2120</v>
      </c>
      <c r="G1143" s="128" t="s">
        <v>147</v>
      </c>
      <c r="H1143" s="129">
        <v>10</v>
      </c>
      <c r="I1143" s="130"/>
      <c r="J1143" s="131">
        <f>ROUND(I1143*H1143,2)</f>
        <v>0</v>
      </c>
      <c r="K1143" s="127" t="s">
        <v>122</v>
      </c>
      <c r="L1143" s="29"/>
      <c r="M1143" s="132" t="s">
        <v>3</v>
      </c>
      <c r="N1143" s="133" t="s">
        <v>39</v>
      </c>
      <c r="P1143" s="134">
        <f>O1143*H1143</f>
        <v>0</v>
      </c>
      <c r="Q1143" s="134">
        <v>0</v>
      </c>
      <c r="R1143" s="134">
        <f>Q1143*H1143</f>
        <v>0</v>
      </c>
      <c r="S1143" s="134">
        <v>0</v>
      </c>
      <c r="T1143" s="135">
        <f>S1143*H1143</f>
        <v>0</v>
      </c>
      <c r="AR1143" s="136" t="s">
        <v>123</v>
      </c>
      <c r="AT1143" s="136" t="s">
        <v>118</v>
      </c>
      <c r="AU1143" s="136" t="s">
        <v>78</v>
      </c>
      <c r="AY1143" s="14" t="s">
        <v>115</v>
      </c>
      <c r="BE1143" s="137">
        <f>IF(N1143="základní",J1143,0)</f>
        <v>0</v>
      </c>
      <c r="BF1143" s="137">
        <f>IF(N1143="snížená",J1143,0)</f>
        <v>0</v>
      </c>
      <c r="BG1143" s="137">
        <f>IF(N1143="zákl. přenesená",J1143,0)</f>
        <v>0</v>
      </c>
      <c r="BH1143" s="137">
        <f>IF(N1143="sníž. přenesená",J1143,0)</f>
        <v>0</v>
      </c>
      <c r="BI1143" s="137">
        <f>IF(N1143="nulová",J1143,0)</f>
        <v>0</v>
      </c>
      <c r="BJ1143" s="14" t="s">
        <v>76</v>
      </c>
      <c r="BK1143" s="137">
        <f>ROUND(I1143*H1143,2)</f>
        <v>0</v>
      </c>
      <c r="BL1143" s="14" t="s">
        <v>123</v>
      </c>
      <c r="BM1143" s="136" t="s">
        <v>2121</v>
      </c>
    </row>
    <row r="1144" spans="2:65" s="1" customFormat="1" ht="19.5" x14ac:dyDescent="0.2">
      <c r="B1144" s="29"/>
      <c r="D1144" s="138" t="s">
        <v>124</v>
      </c>
      <c r="F1144" s="139" t="s">
        <v>2110</v>
      </c>
      <c r="I1144" s="140"/>
      <c r="L1144" s="29"/>
      <c r="M1144" s="141"/>
      <c r="T1144" s="50"/>
      <c r="AT1144" s="14" t="s">
        <v>124</v>
      </c>
      <c r="AU1144" s="14" t="s">
        <v>78</v>
      </c>
    </row>
    <row r="1145" spans="2:65" s="1" customFormat="1" ht="24.2" customHeight="1" x14ac:dyDescent="0.2">
      <c r="B1145" s="124"/>
      <c r="C1145" s="125" t="s">
        <v>1134</v>
      </c>
      <c r="D1145" s="125" t="s">
        <v>118</v>
      </c>
      <c r="E1145" s="126" t="s">
        <v>2122</v>
      </c>
      <c r="F1145" s="127" t="s">
        <v>2123</v>
      </c>
      <c r="G1145" s="128" t="s">
        <v>147</v>
      </c>
      <c r="H1145" s="129">
        <v>10</v>
      </c>
      <c r="I1145" s="130"/>
      <c r="J1145" s="131">
        <f>ROUND(I1145*H1145,2)</f>
        <v>0</v>
      </c>
      <c r="K1145" s="127" t="s">
        <v>122</v>
      </c>
      <c r="L1145" s="29"/>
      <c r="M1145" s="132" t="s">
        <v>3</v>
      </c>
      <c r="N1145" s="133" t="s">
        <v>39</v>
      </c>
      <c r="P1145" s="134">
        <f>O1145*H1145</f>
        <v>0</v>
      </c>
      <c r="Q1145" s="134">
        <v>0</v>
      </c>
      <c r="R1145" s="134">
        <f>Q1145*H1145</f>
        <v>0</v>
      </c>
      <c r="S1145" s="134">
        <v>0</v>
      </c>
      <c r="T1145" s="135">
        <f>S1145*H1145</f>
        <v>0</v>
      </c>
      <c r="AR1145" s="136" t="s">
        <v>123</v>
      </c>
      <c r="AT1145" s="136" t="s">
        <v>118</v>
      </c>
      <c r="AU1145" s="136" t="s">
        <v>78</v>
      </c>
      <c r="AY1145" s="14" t="s">
        <v>115</v>
      </c>
      <c r="BE1145" s="137">
        <f>IF(N1145="základní",J1145,0)</f>
        <v>0</v>
      </c>
      <c r="BF1145" s="137">
        <f>IF(N1145="snížená",J1145,0)</f>
        <v>0</v>
      </c>
      <c r="BG1145" s="137">
        <f>IF(N1145="zákl. přenesená",J1145,0)</f>
        <v>0</v>
      </c>
      <c r="BH1145" s="137">
        <f>IF(N1145="sníž. přenesená",J1145,0)</f>
        <v>0</v>
      </c>
      <c r="BI1145" s="137">
        <f>IF(N1145="nulová",J1145,0)</f>
        <v>0</v>
      </c>
      <c r="BJ1145" s="14" t="s">
        <v>76</v>
      </c>
      <c r="BK1145" s="137">
        <f>ROUND(I1145*H1145,2)</f>
        <v>0</v>
      </c>
      <c r="BL1145" s="14" t="s">
        <v>123</v>
      </c>
      <c r="BM1145" s="136" t="s">
        <v>2124</v>
      </c>
    </row>
    <row r="1146" spans="2:65" s="1" customFormat="1" ht="19.5" x14ac:dyDescent="0.2">
      <c r="B1146" s="29"/>
      <c r="D1146" s="138" t="s">
        <v>124</v>
      </c>
      <c r="F1146" s="139" t="s">
        <v>2110</v>
      </c>
      <c r="I1146" s="140"/>
      <c r="L1146" s="29"/>
      <c r="M1146" s="141"/>
      <c r="T1146" s="50"/>
      <c r="AT1146" s="14" t="s">
        <v>124</v>
      </c>
      <c r="AU1146" s="14" t="s">
        <v>78</v>
      </c>
    </row>
    <row r="1147" spans="2:65" s="1" customFormat="1" ht="24.2" customHeight="1" x14ac:dyDescent="0.2">
      <c r="B1147" s="124"/>
      <c r="C1147" s="125" t="s">
        <v>2125</v>
      </c>
      <c r="D1147" s="125" t="s">
        <v>118</v>
      </c>
      <c r="E1147" s="126" t="s">
        <v>2126</v>
      </c>
      <c r="F1147" s="127" t="s">
        <v>2127</v>
      </c>
      <c r="G1147" s="128" t="s">
        <v>147</v>
      </c>
      <c r="H1147" s="129">
        <v>10</v>
      </c>
      <c r="I1147" s="130"/>
      <c r="J1147" s="131">
        <f>ROUND(I1147*H1147,2)</f>
        <v>0</v>
      </c>
      <c r="K1147" s="127" t="s">
        <v>122</v>
      </c>
      <c r="L1147" s="29"/>
      <c r="M1147" s="132" t="s">
        <v>3</v>
      </c>
      <c r="N1147" s="133" t="s">
        <v>39</v>
      </c>
      <c r="P1147" s="134">
        <f>O1147*H1147</f>
        <v>0</v>
      </c>
      <c r="Q1147" s="134">
        <v>0</v>
      </c>
      <c r="R1147" s="134">
        <f>Q1147*H1147</f>
        <v>0</v>
      </c>
      <c r="S1147" s="134">
        <v>0</v>
      </c>
      <c r="T1147" s="135">
        <f>S1147*H1147</f>
        <v>0</v>
      </c>
      <c r="AR1147" s="136" t="s">
        <v>123</v>
      </c>
      <c r="AT1147" s="136" t="s">
        <v>118</v>
      </c>
      <c r="AU1147" s="136" t="s">
        <v>78</v>
      </c>
      <c r="AY1147" s="14" t="s">
        <v>115</v>
      </c>
      <c r="BE1147" s="137">
        <f>IF(N1147="základní",J1147,0)</f>
        <v>0</v>
      </c>
      <c r="BF1147" s="137">
        <f>IF(N1147="snížená",J1147,0)</f>
        <v>0</v>
      </c>
      <c r="BG1147" s="137">
        <f>IF(N1147="zákl. přenesená",J1147,0)</f>
        <v>0</v>
      </c>
      <c r="BH1147" s="137">
        <f>IF(N1147="sníž. přenesená",J1147,0)</f>
        <v>0</v>
      </c>
      <c r="BI1147" s="137">
        <f>IF(N1147="nulová",J1147,0)</f>
        <v>0</v>
      </c>
      <c r="BJ1147" s="14" t="s">
        <v>76</v>
      </c>
      <c r="BK1147" s="137">
        <f>ROUND(I1147*H1147,2)</f>
        <v>0</v>
      </c>
      <c r="BL1147" s="14" t="s">
        <v>123</v>
      </c>
      <c r="BM1147" s="136" t="s">
        <v>2128</v>
      </c>
    </row>
    <row r="1148" spans="2:65" s="1" customFormat="1" ht="19.5" x14ac:dyDescent="0.2">
      <c r="B1148" s="29"/>
      <c r="D1148" s="138" t="s">
        <v>124</v>
      </c>
      <c r="F1148" s="139" t="s">
        <v>2110</v>
      </c>
      <c r="I1148" s="140"/>
      <c r="L1148" s="29"/>
      <c r="M1148" s="141"/>
      <c r="T1148" s="50"/>
      <c r="AT1148" s="14" t="s">
        <v>124</v>
      </c>
      <c r="AU1148" s="14" t="s">
        <v>78</v>
      </c>
    </row>
    <row r="1149" spans="2:65" s="1" customFormat="1" ht="24.2" customHeight="1" x14ac:dyDescent="0.2">
      <c r="B1149" s="124"/>
      <c r="C1149" s="125" t="s">
        <v>1138</v>
      </c>
      <c r="D1149" s="125" t="s">
        <v>118</v>
      </c>
      <c r="E1149" s="126" t="s">
        <v>2129</v>
      </c>
      <c r="F1149" s="127" t="s">
        <v>2130</v>
      </c>
      <c r="G1149" s="128" t="s">
        <v>128</v>
      </c>
      <c r="H1149" s="129">
        <v>10</v>
      </c>
      <c r="I1149" s="130"/>
      <c r="J1149" s="131">
        <f>ROUND(I1149*H1149,2)</f>
        <v>0</v>
      </c>
      <c r="K1149" s="127" t="s">
        <v>122</v>
      </c>
      <c r="L1149" s="29"/>
      <c r="M1149" s="132" t="s">
        <v>3</v>
      </c>
      <c r="N1149" s="133" t="s">
        <v>39</v>
      </c>
      <c r="P1149" s="134">
        <f>O1149*H1149</f>
        <v>0</v>
      </c>
      <c r="Q1149" s="134">
        <v>0</v>
      </c>
      <c r="R1149" s="134">
        <f>Q1149*H1149</f>
        <v>0</v>
      </c>
      <c r="S1149" s="134">
        <v>0</v>
      </c>
      <c r="T1149" s="135">
        <f>S1149*H1149</f>
        <v>0</v>
      </c>
      <c r="AR1149" s="136" t="s">
        <v>123</v>
      </c>
      <c r="AT1149" s="136" t="s">
        <v>118</v>
      </c>
      <c r="AU1149" s="136" t="s">
        <v>78</v>
      </c>
      <c r="AY1149" s="14" t="s">
        <v>115</v>
      </c>
      <c r="BE1149" s="137">
        <f>IF(N1149="základní",J1149,0)</f>
        <v>0</v>
      </c>
      <c r="BF1149" s="137">
        <f>IF(N1149="snížená",J1149,0)</f>
        <v>0</v>
      </c>
      <c r="BG1149" s="137">
        <f>IF(N1149="zákl. přenesená",J1149,0)</f>
        <v>0</v>
      </c>
      <c r="BH1149" s="137">
        <f>IF(N1149="sníž. přenesená",J1149,0)</f>
        <v>0</v>
      </c>
      <c r="BI1149" s="137">
        <f>IF(N1149="nulová",J1149,0)</f>
        <v>0</v>
      </c>
      <c r="BJ1149" s="14" t="s">
        <v>76</v>
      </c>
      <c r="BK1149" s="137">
        <f>ROUND(I1149*H1149,2)</f>
        <v>0</v>
      </c>
      <c r="BL1149" s="14" t="s">
        <v>123</v>
      </c>
      <c r="BM1149" s="136" t="s">
        <v>2131</v>
      </c>
    </row>
    <row r="1150" spans="2:65" s="1" customFormat="1" ht="19.5" x14ac:dyDescent="0.2">
      <c r="B1150" s="29"/>
      <c r="D1150" s="138" t="s">
        <v>124</v>
      </c>
      <c r="F1150" s="139" t="s">
        <v>2110</v>
      </c>
      <c r="I1150" s="140"/>
      <c r="L1150" s="29"/>
      <c r="M1150" s="141"/>
      <c r="T1150" s="50"/>
      <c r="AT1150" s="14" t="s">
        <v>124</v>
      </c>
      <c r="AU1150" s="14" t="s">
        <v>78</v>
      </c>
    </row>
    <row r="1151" spans="2:65" s="1" customFormat="1" ht="24.2" customHeight="1" x14ac:dyDescent="0.2">
      <c r="B1151" s="124"/>
      <c r="C1151" s="125" t="s">
        <v>2132</v>
      </c>
      <c r="D1151" s="125" t="s">
        <v>118</v>
      </c>
      <c r="E1151" s="126" t="s">
        <v>2133</v>
      </c>
      <c r="F1151" s="127" t="s">
        <v>2134</v>
      </c>
      <c r="G1151" s="128" t="s">
        <v>128</v>
      </c>
      <c r="H1151" s="129">
        <v>10</v>
      </c>
      <c r="I1151" s="130"/>
      <c r="J1151" s="131">
        <f>ROUND(I1151*H1151,2)</f>
        <v>0</v>
      </c>
      <c r="K1151" s="127" t="s">
        <v>122</v>
      </c>
      <c r="L1151" s="29"/>
      <c r="M1151" s="132" t="s">
        <v>3</v>
      </c>
      <c r="N1151" s="133" t="s">
        <v>39</v>
      </c>
      <c r="P1151" s="134">
        <f>O1151*H1151</f>
        <v>0</v>
      </c>
      <c r="Q1151" s="134">
        <v>0</v>
      </c>
      <c r="R1151" s="134">
        <f>Q1151*H1151</f>
        <v>0</v>
      </c>
      <c r="S1151" s="134">
        <v>0</v>
      </c>
      <c r="T1151" s="135">
        <f>S1151*H1151</f>
        <v>0</v>
      </c>
      <c r="AR1151" s="136" t="s">
        <v>123</v>
      </c>
      <c r="AT1151" s="136" t="s">
        <v>118</v>
      </c>
      <c r="AU1151" s="136" t="s">
        <v>78</v>
      </c>
      <c r="AY1151" s="14" t="s">
        <v>115</v>
      </c>
      <c r="BE1151" s="137">
        <f>IF(N1151="základní",J1151,0)</f>
        <v>0</v>
      </c>
      <c r="BF1151" s="137">
        <f>IF(N1151="snížená",J1151,0)</f>
        <v>0</v>
      </c>
      <c r="BG1151" s="137">
        <f>IF(N1151="zákl. přenesená",J1151,0)</f>
        <v>0</v>
      </c>
      <c r="BH1151" s="137">
        <f>IF(N1151="sníž. přenesená",J1151,0)</f>
        <v>0</v>
      </c>
      <c r="BI1151" s="137">
        <f>IF(N1151="nulová",J1151,0)</f>
        <v>0</v>
      </c>
      <c r="BJ1151" s="14" t="s">
        <v>76</v>
      </c>
      <c r="BK1151" s="137">
        <f>ROUND(I1151*H1151,2)</f>
        <v>0</v>
      </c>
      <c r="BL1151" s="14" t="s">
        <v>123</v>
      </c>
      <c r="BM1151" s="136" t="s">
        <v>2135</v>
      </c>
    </row>
    <row r="1152" spans="2:65" s="1" customFormat="1" ht="19.5" x14ac:dyDescent="0.2">
      <c r="B1152" s="29"/>
      <c r="D1152" s="138" t="s">
        <v>124</v>
      </c>
      <c r="F1152" s="139" t="s">
        <v>2110</v>
      </c>
      <c r="I1152" s="140"/>
      <c r="L1152" s="29"/>
      <c r="M1152" s="141"/>
      <c r="T1152" s="50"/>
      <c r="AT1152" s="14" t="s">
        <v>124</v>
      </c>
      <c r="AU1152" s="14" t="s">
        <v>78</v>
      </c>
    </row>
    <row r="1153" spans="2:65" s="1" customFormat="1" ht="33" customHeight="1" x14ac:dyDescent="0.2">
      <c r="B1153" s="124"/>
      <c r="C1153" s="125" t="s">
        <v>1142</v>
      </c>
      <c r="D1153" s="125" t="s">
        <v>118</v>
      </c>
      <c r="E1153" s="126" t="s">
        <v>2136</v>
      </c>
      <c r="F1153" s="127" t="s">
        <v>2137</v>
      </c>
      <c r="G1153" s="128" t="s">
        <v>147</v>
      </c>
      <c r="H1153" s="129">
        <v>10</v>
      </c>
      <c r="I1153" s="130"/>
      <c r="J1153" s="131">
        <f>ROUND(I1153*H1153,2)</f>
        <v>0</v>
      </c>
      <c r="K1153" s="127" t="s">
        <v>122</v>
      </c>
      <c r="L1153" s="29"/>
      <c r="M1153" s="132" t="s">
        <v>3</v>
      </c>
      <c r="N1153" s="133" t="s">
        <v>39</v>
      </c>
      <c r="P1153" s="134">
        <f>O1153*H1153</f>
        <v>0</v>
      </c>
      <c r="Q1153" s="134">
        <v>0</v>
      </c>
      <c r="R1153" s="134">
        <f>Q1153*H1153</f>
        <v>0</v>
      </c>
      <c r="S1153" s="134">
        <v>0</v>
      </c>
      <c r="T1153" s="135">
        <f>S1153*H1153</f>
        <v>0</v>
      </c>
      <c r="AR1153" s="136" t="s">
        <v>123</v>
      </c>
      <c r="AT1153" s="136" t="s">
        <v>118</v>
      </c>
      <c r="AU1153" s="136" t="s">
        <v>78</v>
      </c>
      <c r="AY1153" s="14" t="s">
        <v>115</v>
      </c>
      <c r="BE1153" s="137">
        <f>IF(N1153="základní",J1153,0)</f>
        <v>0</v>
      </c>
      <c r="BF1153" s="137">
        <f>IF(N1153="snížená",J1153,0)</f>
        <v>0</v>
      </c>
      <c r="BG1153" s="137">
        <f>IF(N1153="zákl. přenesená",J1153,0)</f>
        <v>0</v>
      </c>
      <c r="BH1153" s="137">
        <f>IF(N1153="sníž. přenesená",J1153,0)</f>
        <v>0</v>
      </c>
      <c r="BI1153" s="137">
        <f>IF(N1153="nulová",J1153,0)</f>
        <v>0</v>
      </c>
      <c r="BJ1153" s="14" t="s">
        <v>76</v>
      </c>
      <c r="BK1153" s="137">
        <f>ROUND(I1153*H1153,2)</f>
        <v>0</v>
      </c>
      <c r="BL1153" s="14" t="s">
        <v>123</v>
      </c>
      <c r="BM1153" s="136" t="s">
        <v>2138</v>
      </c>
    </row>
    <row r="1154" spans="2:65" s="1" customFormat="1" ht="29.25" x14ac:dyDescent="0.2">
      <c r="B1154" s="29"/>
      <c r="D1154" s="138" t="s">
        <v>124</v>
      </c>
      <c r="F1154" s="139" t="s">
        <v>2139</v>
      </c>
      <c r="I1154" s="140"/>
      <c r="L1154" s="29"/>
      <c r="M1154" s="141"/>
      <c r="T1154" s="50"/>
      <c r="AT1154" s="14" t="s">
        <v>124</v>
      </c>
      <c r="AU1154" s="14" t="s">
        <v>78</v>
      </c>
    </row>
    <row r="1155" spans="2:65" s="1" customFormat="1" ht="33" customHeight="1" x14ac:dyDescent="0.2">
      <c r="B1155" s="124"/>
      <c r="C1155" s="125" t="s">
        <v>2140</v>
      </c>
      <c r="D1155" s="125" t="s">
        <v>118</v>
      </c>
      <c r="E1155" s="126" t="s">
        <v>2141</v>
      </c>
      <c r="F1155" s="127" t="s">
        <v>2142</v>
      </c>
      <c r="G1155" s="128" t="s">
        <v>147</v>
      </c>
      <c r="H1155" s="129">
        <v>10</v>
      </c>
      <c r="I1155" s="130"/>
      <c r="J1155" s="131">
        <f>ROUND(I1155*H1155,2)</f>
        <v>0</v>
      </c>
      <c r="K1155" s="127" t="s">
        <v>122</v>
      </c>
      <c r="L1155" s="29"/>
      <c r="M1155" s="132" t="s">
        <v>3</v>
      </c>
      <c r="N1155" s="133" t="s">
        <v>39</v>
      </c>
      <c r="P1155" s="134">
        <f>O1155*H1155</f>
        <v>0</v>
      </c>
      <c r="Q1155" s="134">
        <v>0</v>
      </c>
      <c r="R1155" s="134">
        <f>Q1155*H1155</f>
        <v>0</v>
      </c>
      <c r="S1155" s="134">
        <v>0</v>
      </c>
      <c r="T1155" s="135">
        <f>S1155*H1155</f>
        <v>0</v>
      </c>
      <c r="AR1155" s="136" t="s">
        <v>123</v>
      </c>
      <c r="AT1155" s="136" t="s">
        <v>118</v>
      </c>
      <c r="AU1155" s="136" t="s">
        <v>78</v>
      </c>
      <c r="AY1155" s="14" t="s">
        <v>115</v>
      </c>
      <c r="BE1155" s="137">
        <f>IF(N1155="základní",J1155,0)</f>
        <v>0</v>
      </c>
      <c r="BF1155" s="137">
        <f>IF(N1155="snížená",J1155,0)</f>
        <v>0</v>
      </c>
      <c r="BG1155" s="137">
        <f>IF(N1155="zákl. přenesená",J1155,0)</f>
        <v>0</v>
      </c>
      <c r="BH1155" s="137">
        <f>IF(N1155="sníž. přenesená",J1155,0)</f>
        <v>0</v>
      </c>
      <c r="BI1155" s="137">
        <f>IF(N1155="nulová",J1155,0)</f>
        <v>0</v>
      </c>
      <c r="BJ1155" s="14" t="s">
        <v>76</v>
      </c>
      <c r="BK1155" s="137">
        <f>ROUND(I1155*H1155,2)</f>
        <v>0</v>
      </c>
      <c r="BL1155" s="14" t="s">
        <v>123</v>
      </c>
      <c r="BM1155" s="136" t="s">
        <v>2143</v>
      </c>
    </row>
    <row r="1156" spans="2:65" s="1" customFormat="1" ht="29.25" x14ac:dyDescent="0.2">
      <c r="B1156" s="29"/>
      <c r="D1156" s="138" t="s">
        <v>124</v>
      </c>
      <c r="F1156" s="139" t="s">
        <v>2139</v>
      </c>
      <c r="I1156" s="140"/>
      <c r="L1156" s="29"/>
      <c r="M1156" s="141"/>
      <c r="T1156" s="50"/>
      <c r="AT1156" s="14" t="s">
        <v>124</v>
      </c>
      <c r="AU1156" s="14" t="s">
        <v>78</v>
      </c>
    </row>
    <row r="1157" spans="2:65" s="1" customFormat="1" ht="33" customHeight="1" x14ac:dyDescent="0.2">
      <c r="B1157" s="124"/>
      <c r="C1157" s="125" t="s">
        <v>1146</v>
      </c>
      <c r="D1157" s="125" t="s">
        <v>118</v>
      </c>
      <c r="E1157" s="126" t="s">
        <v>2144</v>
      </c>
      <c r="F1157" s="127" t="s">
        <v>2145</v>
      </c>
      <c r="G1157" s="128" t="s">
        <v>147</v>
      </c>
      <c r="H1157" s="129">
        <v>10</v>
      </c>
      <c r="I1157" s="130"/>
      <c r="J1157" s="131">
        <f>ROUND(I1157*H1157,2)</f>
        <v>0</v>
      </c>
      <c r="K1157" s="127" t="s">
        <v>122</v>
      </c>
      <c r="L1157" s="29"/>
      <c r="M1157" s="132" t="s">
        <v>3</v>
      </c>
      <c r="N1157" s="133" t="s">
        <v>39</v>
      </c>
      <c r="P1157" s="134">
        <f>O1157*H1157</f>
        <v>0</v>
      </c>
      <c r="Q1157" s="134">
        <v>0</v>
      </c>
      <c r="R1157" s="134">
        <f>Q1157*H1157</f>
        <v>0</v>
      </c>
      <c r="S1157" s="134">
        <v>0</v>
      </c>
      <c r="T1157" s="135">
        <f>S1157*H1157</f>
        <v>0</v>
      </c>
      <c r="AR1157" s="136" t="s">
        <v>123</v>
      </c>
      <c r="AT1157" s="136" t="s">
        <v>118</v>
      </c>
      <c r="AU1157" s="136" t="s">
        <v>78</v>
      </c>
      <c r="AY1157" s="14" t="s">
        <v>115</v>
      </c>
      <c r="BE1157" s="137">
        <f>IF(N1157="základní",J1157,0)</f>
        <v>0</v>
      </c>
      <c r="BF1157" s="137">
        <f>IF(N1157="snížená",J1157,0)</f>
        <v>0</v>
      </c>
      <c r="BG1157" s="137">
        <f>IF(N1157="zákl. přenesená",J1157,0)</f>
        <v>0</v>
      </c>
      <c r="BH1157" s="137">
        <f>IF(N1157="sníž. přenesená",J1157,0)</f>
        <v>0</v>
      </c>
      <c r="BI1157" s="137">
        <f>IF(N1157="nulová",J1157,0)</f>
        <v>0</v>
      </c>
      <c r="BJ1157" s="14" t="s">
        <v>76</v>
      </c>
      <c r="BK1157" s="137">
        <f>ROUND(I1157*H1157,2)</f>
        <v>0</v>
      </c>
      <c r="BL1157" s="14" t="s">
        <v>123</v>
      </c>
      <c r="BM1157" s="136" t="s">
        <v>2146</v>
      </c>
    </row>
    <row r="1158" spans="2:65" s="1" customFormat="1" ht="29.25" x14ac:dyDescent="0.2">
      <c r="B1158" s="29"/>
      <c r="D1158" s="138" t="s">
        <v>124</v>
      </c>
      <c r="F1158" s="139" t="s">
        <v>2139</v>
      </c>
      <c r="I1158" s="140"/>
      <c r="L1158" s="29"/>
      <c r="M1158" s="141"/>
      <c r="T1158" s="50"/>
      <c r="AT1158" s="14" t="s">
        <v>124</v>
      </c>
      <c r="AU1158" s="14" t="s">
        <v>78</v>
      </c>
    </row>
    <row r="1159" spans="2:65" s="1" customFormat="1" ht="33" customHeight="1" x14ac:dyDescent="0.2">
      <c r="B1159" s="124"/>
      <c r="C1159" s="125" t="s">
        <v>2147</v>
      </c>
      <c r="D1159" s="125" t="s">
        <v>118</v>
      </c>
      <c r="E1159" s="126" t="s">
        <v>2148</v>
      </c>
      <c r="F1159" s="127" t="s">
        <v>2149</v>
      </c>
      <c r="G1159" s="128" t="s">
        <v>147</v>
      </c>
      <c r="H1159" s="129">
        <v>10</v>
      </c>
      <c r="I1159" s="130"/>
      <c r="J1159" s="131">
        <f>ROUND(I1159*H1159,2)</f>
        <v>0</v>
      </c>
      <c r="K1159" s="127" t="s">
        <v>122</v>
      </c>
      <c r="L1159" s="29"/>
      <c r="M1159" s="132" t="s">
        <v>3</v>
      </c>
      <c r="N1159" s="133" t="s">
        <v>39</v>
      </c>
      <c r="P1159" s="134">
        <f>O1159*H1159</f>
        <v>0</v>
      </c>
      <c r="Q1159" s="134">
        <v>0</v>
      </c>
      <c r="R1159" s="134">
        <f>Q1159*H1159</f>
        <v>0</v>
      </c>
      <c r="S1159" s="134">
        <v>0</v>
      </c>
      <c r="T1159" s="135">
        <f>S1159*H1159</f>
        <v>0</v>
      </c>
      <c r="AR1159" s="136" t="s">
        <v>123</v>
      </c>
      <c r="AT1159" s="136" t="s">
        <v>118</v>
      </c>
      <c r="AU1159" s="136" t="s">
        <v>78</v>
      </c>
      <c r="AY1159" s="14" t="s">
        <v>115</v>
      </c>
      <c r="BE1159" s="137">
        <f>IF(N1159="základní",J1159,0)</f>
        <v>0</v>
      </c>
      <c r="BF1159" s="137">
        <f>IF(N1159="snížená",J1159,0)</f>
        <v>0</v>
      </c>
      <c r="BG1159" s="137">
        <f>IF(N1159="zákl. přenesená",J1159,0)</f>
        <v>0</v>
      </c>
      <c r="BH1159" s="137">
        <f>IF(N1159="sníž. přenesená",J1159,0)</f>
        <v>0</v>
      </c>
      <c r="BI1159" s="137">
        <f>IF(N1159="nulová",J1159,0)</f>
        <v>0</v>
      </c>
      <c r="BJ1159" s="14" t="s">
        <v>76</v>
      </c>
      <c r="BK1159" s="137">
        <f>ROUND(I1159*H1159,2)</f>
        <v>0</v>
      </c>
      <c r="BL1159" s="14" t="s">
        <v>123</v>
      </c>
      <c r="BM1159" s="136" t="s">
        <v>2150</v>
      </c>
    </row>
    <row r="1160" spans="2:65" s="1" customFormat="1" ht="29.25" x14ac:dyDescent="0.2">
      <c r="B1160" s="29"/>
      <c r="D1160" s="138" t="s">
        <v>124</v>
      </c>
      <c r="F1160" s="139" t="s">
        <v>2139</v>
      </c>
      <c r="I1160" s="140"/>
      <c r="L1160" s="29"/>
      <c r="M1160" s="141"/>
      <c r="T1160" s="50"/>
      <c r="AT1160" s="14" t="s">
        <v>124</v>
      </c>
      <c r="AU1160" s="14" t="s">
        <v>78</v>
      </c>
    </row>
    <row r="1161" spans="2:65" s="1" customFormat="1" ht="33" customHeight="1" x14ac:dyDescent="0.2">
      <c r="B1161" s="124"/>
      <c r="C1161" s="125" t="s">
        <v>1150</v>
      </c>
      <c r="D1161" s="125" t="s">
        <v>118</v>
      </c>
      <c r="E1161" s="126" t="s">
        <v>2151</v>
      </c>
      <c r="F1161" s="127" t="s">
        <v>2152</v>
      </c>
      <c r="G1161" s="128" t="s">
        <v>147</v>
      </c>
      <c r="H1161" s="129">
        <v>10</v>
      </c>
      <c r="I1161" s="130"/>
      <c r="J1161" s="131">
        <f>ROUND(I1161*H1161,2)</f>
        <v>0</v>
      </c>
      <c r="K1161" s="127" t="s">
        <v>122</v>
      </c>
      <c r="L1161" s="29"/>
      <c r="M1161" s="132" t="s">
        <v>3</v>
      </c>
      <c r="N1161" s="133" t="s">
        <v>39</v>
      </c>
      <c r="P1161" s="134">
        <f>O1161*H1161</f>
        <v>0</v>
      </c>
      <c r="Q1161" s="134">
        <v>0</v>
      </c>
      <c r="R1161" s="134">
        <f>Q1161*H1161</f>
        <v>0</v>
      </c>
      <c r="S1161" s="134">
        <v>0</v>
      </c>
      <c r="T1161" s="135">
        <f>S1161*H1161</f>
        <v>0</v>
      </c>
      <c r="AR1161" s="136" t="s">
        <v>123</v>
      </c>
      <c r="AT1161" s="136" t="s">
        <v>118</v>
      </c>
      <c r="AU1161" s="136" t="s">
        <v>78</v>
      </c>
      <c r="AY1161" s="14" t="s">
        <v>115</v>
      </c>
      <c r="BE1161" s="137">
        <f>IF(N1161="základní",J1161,0)</f>
        <v>0</v>
      </c>
      <c r="BF1161" s="137">
        <f>IF(N1161="snížená",J1161,0)</f>
        <v>0</v>
      </c>
      <c r="BG1161" s="137">
        <f>IF(N1161="zákl. přenesená",J1161,0)</f>
        <v>0</v>
      </c>
      <c r="BH1161" s="137">
        <f>IF(N1161="sníž. přenesená",J1161,0)</f>
        <v>0</v>
      </c>
      <c r="BI1161" s="137">
        <f>IF(N1161="nulová",J1161,0)</f>
        <v>0</v>
      </c>
      <c r="BJ1161" s="14" t="s">
        <v>76</v>
      </c>
      <c r="BK1161" s="137">
        <f>ROUND(I1161*H1161,2)</f>
        <v>0</v>
      </c>
      <c r="BL1161" s="14" t="s">
        <v>123</v>
      </c>
      <c r="BM1161" s="136" t="s">
        <v>2153</v>
      </c>
    </row>
    <row r="1162" spans="2:65" s="1" customFormat="1" ht="29.25" x14ac:dyDescent="0.2">
      <c r="B1162" s="29"/>
      <c r="D1162" s="138" t="s">
        <v>124</v>
      </c>
      <c r="F1162" s="139" t="s">
        <v>2139</v>
      </c>
      <c r="I1162" s="140"/>
      <c r="L1162" s="29"/>
      <c r="M1162" s="141"/>
      <c r="T1162" s="50"/>
      <c r="AT1162" s="14" t="s">
        <v>124</v>
      </c>
      <c r="AU1162" s="14" t="s">
        <v>78</v>
      </c>
    </row>
    <row r="1163" spans="2:65" s="1" customFormat="1" ht="33" customHeight="1" x14ac:dyDescent="0.2">
      <c r="B1163" s="124"/>
      <c r="C1163" s="125" t="s">
        <v>2154</v>
      </c>
      <c r="D1163" s="125" t="s">
        <v>118</v>
      </c>
      <c r="E1163" s="126" t="s">
        <v>2155</v>
      </c>
      <c r="F1163" s="127" t="s">
        <v>2156</v>
      </c>
      <c r="G1163" s="128" t="s">
        <v>147</v>
      </c>
      <c r="H1163" s="129">
        <v>10</v>
      </c>
      <c r="I1163" s="130"/>
      <c r="J1163" s="131">
        <f>ROUND(I1163*H1163,2)</f>
        <v>0</v>
      </c>
      <c r="K1163" s="127" t="s">
        <v>122</v>
      </c>
      <c r="L1163" s="29"/>
      <c r="M1163" s="132" t="s">
        <v>3</v>
      </c>
      <c r="N1163" s="133" t="s">
        <v>39</v>
      </c>
      <c r="P1163" s="134">
        <f>O1163*H1163</f>
        <v>0</v>
      </c>
      <c r="Q1163" s="134">
        <v>0</v>
      </c>
      <c r="R1163" s="134">
        <f>Q1163*H1163</f>
        <v>0</v>
      </c>
      <c r="S1163" s="134">
        <v>0</v>
      </c>
      <c r="T1163" s="135">
        <f>S1163*H1163</f>
        <v>0</v>
      </c>
      <c r="AR1163" s="136" t="s">
        <v>123</v>
      </c>
      <c r="AT1163" s="136" t="s">
        <v>118</v>
      </c>
      <c r="AU1163" s="136" t="s">
        <v>78</v>
      </c>
      <c r="AY1163" s="14" t="s">
        <v>115</v>
      </c>
      <c r="BE1163" s="137">
        <f>IF(N1163="základní",J1163,0)</f>
        <v>0</v>
      </c>
      <c r="BF1163" s="137">
        <f>IF(N1163="snížená",J1163,0)</f>
        <v>0</v>
      </c>
      <c r="BG1163" s="137">
        <f>IF(N1163="zákl. přenesená",J1163,0)</f>
        <v>0</v>
      </c>
      <c r="BH1163" s="137">
        <f>IF(N1163="sníž. přenesená",J1163,0)</f>
        <v>0</v>
      </c>
      <c r="BI1163" s="137">
        <f>IF(N1163="nulová",J1163,0)</f>
        <v>0</v>
      </c>
      <c r="BJ1163" s="14" t="s">
        <v>76</v>
      </c>
      <c r="BK1163" s="137">
        <f>ROUND(I1163*H1163,2)</f>
        <v>0</v>
      </c>
      <c r="BL1163" s="14" t="s">
        <v>123</v>
      </c>
      <c r="BM1163" s="136" t="s">
        <v>2157</v>
      </c>
    </row>
    <row r="1164" spans="2:65" s="1" customFormat="1" ht="29.25" x14ac:dyDescent="0.2">
      <c r="B1164" s="29"/>
      <c r="D1164" s="138" t="s">
        <v>124</v>
      </c>
      <c r="F1164" s="139" t="s">
        <v>2139</v>
      </c>
      <c r="I1164" s="140"/>
      <c r="L1164" s="29"/>
      <c r="M1164" s="141"/>
      <c r="T1164" s="50"/>
      <c r="AT1164" s="14" t="s">
        <v>124</v>
      </c>
      <c r="AU1164" s="14" t="s">
        <v>78</v>
      </c>
    </row>
    <row r="1165" spans="2:65" s="1" customFormat="1" ht="33" customHeight="1" x14ac:dyDescent="0.2">
      <c r="B1165" s="124"/>
      <c r="C1165" s="125" t="s">
        <v>1154</v>
      </c>
      <c r="D1165" s="125" t="s">
        <v>118</v>
      </c>
      <c r="E1165" s="126" t="s">
        <v>2158</v>
      </c>
      <c r="F1165" s="127" t="s">
        <v>2159</v>
      </c>
      <c r="G1165" s="128" t="s">
        <v>128</v>
      </c>
      <c r="H1165" s="129">
        <v>10</v>
      </c>
      <c r="I1165" s="130"/>
      <c r="J1165" s="131">
        <f>ROUND(I1165*H1165,2)</f>
        <v>0</v>
      </c>
      <c r="K1165" s="127" t="s">
        <v>122</v>
      </c>
      <c r="L1165" s="29"/>
      <c r="M1165" s="132" t="s">
        <v>3</v>
      </c>
      <c r="N1165" s="133" t="s">
        <v>39</v>
      </c>
      <c r="P1165" s="134">
        <f>O1165*H1165</f>
        <v>0</v>
      </c>
      <c r="Q1165" s="134">
        <v>0</v>
      </c>
      <c r="R1165" s="134">
        <f>Q1165*H1165</f>
        <v>0</v>
      </c>
      <c r="S1165" s="134">
        <v>0</v>
      </c>
      <c r="T1165" s="135">
        <f>S1165*H1165</f>
        <v>0</v>
      </c>
      <c r="AR1165" s="136" t="s">
        <v>123</v>
      </c>
      <c r="AT1165" s="136" t="s">
        <v>118</v>
      </c>
      <c r="AU1165" s="136" t="s">
        <v>78</v>
      </c>
      <c r="AY1165" s="14" t="s">
        <v>115</v>
      </c>
      <c r="BE1165" s="137">
        <f>IF(N1165="základní",J1165,0)</f>
        <v>0</v>
      </c>
      <c r="BF1165" s="137">
        <f>IF(N1165="snížená",J1165,0)</f>
        <v>0</v>
      </c>
      <c r="BG1165" s="137">
        <f>IF(N1165="zákl. přenesená",J1165,0)</f>
        <v>0</v>
      </c>
      <c r="BH1165" s="137">
        <f>IF(N1165="sníž. přenesená",J1165,0)</f>
        <v>0</v>
      </c>
      <c r="BI1165" s="137">
        <f>IF(N1165="nulová",J1165,0)</f>
        <v>0</v>
      </c>
      <c r="BJ1165" s="14" t="s">
        <v>76</v>
      </c>
      <c r="BK1165" s="137">
        <f>ROUND(I1165*H1165,2)</f>
        <v>0</v>
      </c>
      <c r="BL1165" s="14" t="s">
        <v>123</v>
      </c>
      <c r="BM1165" s="136" t="s">
        <v>2160</v>
      </c>
    </row>
    <row r="1166" spans="2:65" s="1" customFormat="1" ht="29.25" x14ac:dyDescent="0.2">
      <c r="B1166" s="29"/>
      <c r="D1166" s="138" t="s">
        <v>124</v>
      </c>
      <c r="F1166" s="139" t="s">
        <v>2139</v>
      </c>
      <c r="I1166" s="140"/>
      <c r="L1166" s="29"/>
      <c r="M1166" s="141"/>
      <c r="T1166" s="50"/>
      <c r="AT1166" s="14" t="s">
        <v>124</v>
      </c>
      <c r="AU1166" s="14" t="s">
        <v>78</v>
      </c>
    </row>
    <row r="1167" spans="2:65" s="1" customFormat="1" ht="33" customHeight="1" x14ac:dyDescent="0.2">
      <c r="B1167" s="124"/>
      <c r="C1167" s="125" t="s">
        <v>2161</v>
      </c>
      <c r="D1167" s="125" t="s">
        <v>118</v>
      </c>
      <c r="E1167" s="126" t="s">
        <v>2162</v>
      </c>
      <c r="F1167" s="127" t="s">
        <v>2163</v>
      </c>
      <c r="G1167" s="128" t="s">
        <v>128</v>
      </c>
      <c r="H1167" s="129">
        <v>10</v>
      </c>
      <c r="I1167" s="130"/>
      <c r="J1167" s="131">
        <f>ROUND(I1167*H1167,2)</f>
        <v>0</v>
      </c>
      <c r="K1167" s="127" t="s">
        <v>122</v>
      </c>
      <c r="L1167" s="29"/>
      <c r="M1167" s="132" t="s">
        <v>3</v>
      </c>
      <c r="N1167" s="133" t="s">
        <v>39</v>
      </c>
      <c r="P1167" s="134">
        <f>O1167*H1167</f>
        <v>0</v>
      </c>
      <c r="Q1167" s="134">
        <v>0</v>
      </c>
      <c r="R1167" s="134">
        <f>Q1167*H1167</f>
        <v>0</v>
      </c>
      <c r="S1167" s="134">
        <v>0</v>
      </c>
      <c r="T1167" s="135">
        <f>S1167*H1167</f>
        <v>0</v>
      </c>
      <c r="AR1167" s="136" t="s">
        <v>123</v>
      </c>
      <c r="AT1167" s="136" t="s">
        <v>118</v>
      </c>
      <c r="AU1167" s="136" t="s">
        <v>78</v>
      </c>
      <c r="AY1167" s="14" t="s">
        <v>115</v>
      </c>
      <c r="BE1167" s="137">
        <f>IF(N1167="základní",J1167,0)</f>
        <v>0</v>
      </c>
      <c r="BF1167" s="137">
        <f>IF(N1167="snížená",J1167,0)</f>
        <v>0</v>
      </c>
      <c r="BG1167" s="137">
        <f>IF(N1167="zákl. přenesená",J1167,0)</f>
        <v>0</v>
      </c>
      <c r="BH1167" s="137">
        <f>IF(N1167="sníž. přenesená",J1167,0)</f>
        <v>0</v>
      </c>
      <c r="BI1167" s="137">
        <f>IF(N1167="nulová",J1167,0)</f>
        <v>0</v>
      </c>
      <c r="BJ1167" s="14" t="s">
        <v>76</v>
      </c>
      <c r="BK1167" s="137">
        <f>ROUND(I1167*H1167,2)</f>
        <v>0</v>
      </c>
      <c r="BL1167" s="14" t="s">
        <v>123</v>
      </c>
      <c r="BM1167" s="136" t="s">
        <v>2164</v>
      </c>
    </row>
    <row r="1168" spans="2:65" s="1" customFormat="1" ht="29.25" x14ac:dyDescent="0.2">
      <c r="B1168" s="29"/>
      <c r="D1168" s="138" t="s">
        <v>124</v>
      </c>
      <c r="F1168" s="139" t="s">
        <v>2139</v>
      </c>
      <c r="I1168" s="140"/>
      <c r="L1168" s="29"/>
      <c r="M1168" s="141"/>
      <c r="T1168" s="50"/>
      <c r="AT1168" s="14" t="s">
        <v>124</v>
      </c>
      <c r="AU1168" s="14" t="s">
        <v>78</v>
      </c>
    </row>
    <row r="1169" spans="2:65" s="1" customFormat="1" ht="24.2" customHeight="1" x14ac:dyDescent="0.2">
      <c r="B1169" s="124"/>
      <c r="C1169" s="125" t="s">
        <v>1158</v>
      </c>
      <c r="D1169" s="125" t="s">
        <v>118</v>
      </c>
      <c r="E1169" s="126" t="s">
        <v>2165</v>
      </c>
      <c r="F1169" s="127" t="s">
        <v>2166</v>
      </c>
      <c r="G1169" s="128" t="s">
        <v>147</v>
      </c>
      <c r="H1169" s="129">
        <v>50</v>
      </c>
      <c r="I1169" s="130"/>
      <c r="J1169" s="131">
        <f>ROUND(I1169*H1169,2)</f>
        <v>0</v>
      </c>
      <c r="K1169" s="127" t="s">
        <v>122</v>
      </c>
      <c r="L1169" s="29"/>
      <c r="M1169" s="132" t="s">
        <v>3</v>
      </c>
      <c r="N1169" s="133" t="s">
        <v>39</v>
      </c>
      <c r="P1169" s="134">
        <f>O1169*H1169</f>
        <v>0</v>
      </c>
      <c r="Q1169" s="134">
        <v>0</v>
      </c>
      <c r="R1169" s="134">
        <f>Q1169*H1169</f>
        <v>0</v>
      </c>
      <c r="S1169" s="134">
        <v>0</v>
      </c>
      <c r="T1169" s="135">
        <f>S1169*H1169</f>
        <v>0</v>
      </c>
      <c r="AR1169" s="136" t="s">
        <v>123</v>
      </c>
      <c r="AT1169" s="136" t="s">
        <v>118</v>
      </c>
      <c r="AU1169" s="136" t="s">
        <v>78</v>
      </c>
      <c r="AY1169" s="14" t="s">
        <v>115</v>
      </c>
      <c r="BE1169" s="137">
        <f>IF(N1169="základní",J1169,0)</f>
        <v>0</v>
      </c>
      <c r="BF1169" s="137">
        <f>IF(N1169="snížená",J1169,0)</f>
        <v>0</v>
      </c>
      <c r="BG1169" s="137">
        <f>IF(N1169="zákl. přenesená",J1169,0)</f>
        <v>0</v>
      </c>
      <c r="BH1169" s="137">
        <f>IF(N1169="sníž. přenesená",J1169,0)</f>
        <v>0</v>
      </c>
      <c r="BI1169" s="137">
        <f>IF(N1169="nulová",J1169,0)</f>
        <v>0</v>
      </c>
      <c r="BJ1169" s="14" t="s">
        <v>76</v>
      </c>
      <c r="BK1169" s="137">
        <f>ROUND(I1169*H1169,2)</f>
        <v>0</v>
      </c>
      <c r="BL1169" s="14" t="s">
        <v>123</v>
      </c>
      <c r="BM1169" s="136" t="s">
        <v>2167</v>
      </c>
    </row>
    <row r="1170" spans="2:65" s="1" customFormat="1" ht="19.5" x14ac:dyDescent="0.2">
      <c r="B1170" s="29"/>
      <c r="D1170" s="138" t="s">
        <v>124</v>
      </c>
      <c r="F1170" s="139" t="s">
        <v>2168</v>
      </c>
      <c r="I1170" s="140"/>
      <c r="L1170" s="29"/>
      <c r="M1170" s="141"/>
      <c r="T1170" s="50"/>
      <c r="AT1170" s="14" t="s">
        <v>124</v>
      </c>
      <c r="AU1170" s="14" t="s">
        <v>78</v>
      </c>
    </row>
    <row r="1171" spans="2:65" s="1" customFormat="1" ht="24.2" customHeight="1" x14ac:dyDescent="0.2">
      <c r="B1171" s="124"/>
      <c r="C1171" s="125" t="s">
        <v>2169</v>
      </c>
      <c r="D1171" s="125" t="s">
        <v>118</v>
      </c>
      <c r="E1171" s="126" t="s">
        <v>2170</v>
      </c>
      <c r="F1171" s="127" t="s">
        <v>2171</v>
      </c>
      <c r="G1171" s="128" t="s">
        <v>147</v>
      </c>
      <c r="H1171" s="129">
        <v>50</v>
      </c>
      <c r="I1171" s="130"/>
      <c r="J1171" s="131">
        <f>ROUND(I1171*H1171,2)</f>
        <v>0</v>
      </c>
      <c r="K1171" s="127" t="s">
        <v>122</v>
      </c>
      <c r="L1171" s="29"/>
      <c r="M1171" s="132" t="s">
        <v>3</v>
      </c>
      <c r="N1171" s="133" t="s">
        <v>39</v>
      </c>
      <c r="P1171" s="134">
        <f>O1171*H1171</f>
        <v>0</v>
      </c>
      <c r="Q1171" s="134">
        <v>0</v>
      </c>
      <c r="R1171" s="134">
        <f>Q1171*H1171</f>
        <v>0</v>
      </c>
      <c r="S1171" s="134">
        <v>0</v>
      </c>
      <c r="T1171" s="135">
        <f>S1171*H1171</f>
        <v>0</v>
      </c>
      <c r="AR1171" s="136" t="s">
        <v>123</v>
      </c>
      <c r="AT1171" s="136" t="s">
        <v>118</v>
      </c>
      <c r="AU1171" s="136" t="s">
        <v>78</v>
      </c>
      <c r="AY1171" s="14" t="s">
        <v>115</v>
      </c>
      <c r="BE1171" s="137">
        <f>IF(N1171="základní",J1171,0)</f>
        <v>0</v>
      </c>
      <c r="BF1171" s="137">
        <f>IF(N1171="snížená",J1171,0)</f>
        <v>0</v>
      </c>
      <c r="BG1171" s="137">
        <f>IF(N1171="zákl. přenesená",J1171,0)</f>
        <v>0</v>
      </c>
      <c r="BH1171" s="137">
        <f>IF(N1171="sníž. přenesená",J1171,0)</f>
        <v>0</v>
      </c>
      <c r="BI1171" s="137">
        <f>IF(N1171="nulová",J1171,0)</f>
        <v>0</v>
      </c>
      <c r="BJ1171" s="14" t="s">
        <v>76</v>
      </c>
      <c r="BK1171" s="137">
        <f>ROUND(I1171*H1171,2)</f>
        <v>0</v>
      </c>
      <c r="BL1171" s="14" t="s">
        <v>123</v>
      </c>
      <c r="BM1171" s="136" t="s">
        <v>2172</v>
      </c>
    </row>
    <row r="1172" spans="2:65" s="1" customFormat="1" ht="19.5" x14ac:dyDescent="0.2">
      <c r="B1172" s="29"/>
      <c r="D1172" s="138" t="s">
        <v>124</v>
      </c>
      <c r="F1172" s="139" t="s">
        <v>2168</v>
      </c>
      <c r="I1172" s="140"/>
      <c r="L1172" s="29"/>
      <c r="M1172" s="141"/>
      <c r="T1172" s="50"/>
      <c r="AT1172" s="14" t="s">
        <v>124</v>
      </c>
      <c r="AU1172" s="14" t="s">
        <v>78</v>
      </c>
    </row>
    <row r="1173" spans="2:65" s="1" customFormat="1" ht="33" customHeight="1" x14ac:dyDescent="0.2">
      <c r="B1173" s="124"/>
      <c r="C1173" s="125" t="s">
        <v>1161</v>
      </c>
      <c r="D1173" s="125" t="s">
        <v>118</v>
      </c>
      <c r="E1173" s="126" t="s">
        <v>2173</v>
      </c>
      <c r="F1173" s="127" t="s">
        <v>2174</v>
      </c>
      <c r="G1173" s="128" t="s">
        <v>147</v>
      </c>
      <c r="H1173" s="129">
        <v>50</v>
      </c>
      <c r="I1173" s="130"/>
      <c r="J1173" s="131">
        <f>ROUND(I1173*H1173,2)</f>
        <v>0</v>
      </c>
      <c r="K1173" s="127" t="s">
        <v>122</v>
      </c>
      <c r="L1173" s="29"/>
      <c r="M1173" s="132" t="s">
        <v>3</v>
      </c>
      <c r="N1173" s="133" t="s">
        <v>39</v>
      </c>
      <c r="P1173" s="134">
        <f>O1173*H1173</f>
        <v>0</v>
      </c>
      <c r="Q1173" s="134">
        <v>0</v>
      </c>
      <c r="R1173" s="134">
        <f>Q1173*H1173</f>
        <v>0</v>
      </c>
      <c r="S1173" s="134">
        <v>0</v>
      </c>
      <c r="T1173" s="135">
        <f>S1173*H1173</f>
        <v>0</v>
      </c>
      <c r="AR1173" s="136" t="s">
        <v>123</v>
      </c>
      <c r="AT1173" s="136" t="s">
        <v>118</v>
      </c>
      <c r="AU1173" s="136" t="s">
        <v>78</v>
      </c>
      <c r="AY1173" s="14" t="s">
        <v>115</v>
      </c>
      <c r="BE1173" s="137">
        <f>IF(N1173="základní",J1173,0)</f>
        <v>0</v>
      </c>
      <c r="BF1173" s="137">
        <f>IF(N1173="snížená",J1173,0)</f>
        <v>0</v>
      </c>
      <c r="BG1173" s="137">
        <f>IF(N1173="zákl. přenesená",J1173,0)</f>
        <v>0</v>
      </c>
      <c r="BH1173" s="137">
        <f>IF(N1173="sníž. přenesená",J1173,0)</f>
        <v>0</v>
      </c>
      <c r="BI1173" s="137">
        <f>IF(N1173="nulová",J1173,0)</f>
        <v>0</v>
      </c>
      <c r="BJ1173" s="14" t="s">
        <v>76</v>
      </c>
      <c r="BK1173" s="137">
        <f>ROUND(I1173*H1173,2)</f>
        <v>0</v>
      </c>
      <c r="BL1173" s="14" t="s">
        <v>123</v>
      </c>
      <c r="BM1173" s="136" t="s">
        <v>2175</v>
      </c>
    </row>
    <row r="1174" spans="2:65" s="1" customFormat="1" ht="29.25" x14ac:dyDescent="0.2">
      <c r="B1174" s="29"/>
      <c r="D1174" s="138" t="s">
        <v>124</v>
      </c>
      <c r="F1174" s="139" t="s">
        <v>2176</v>
      </c>
      <c r="I1174" s="140"/>
      <c r="L1174" s="29"/>
      <c r="M1174" s="141"/>
      <c r="T1174" s="50"/>
      <c r="AT1174" s="14" t="s">
        <v>124</v>
      </c>
      <c r="AU1174" s="14" t="s">
        <v>78</v>
      </c>
    </row>
    <row r="1175" spans="2:65" s="1" customFormat="1" ht="33" customHeight="1" x14ac:dyDescent="0.2">
      <c r="B1175" s="124"/>
      <c r="C1175" s="125" t="s">
        <v>2177</v>
      </c>
      <c r="D1175" s="125" t="s">
        <v>118</v>
      </c>
      <c r="E1175" s="126" t="s">
        <v>2178</v>
      </c>
      <c r="F1175" s="127" t="s">
        <v>2179</v>
      </c>
      <c r="G1175" s="128" t="s">
        <v>147</v>
      </c>
      <c r="H1175" s="129">
        <v>50</v>
      </c>
      <c r="I1175" s="130"/>
      <c r="J1175" s="131">
        <f>ROUND(I1175*H1175,2)</f>
        <v>0</v>
      </c>
      <c r="K1175" s="127" t="s">
        <v>122</v>
      </c>
      <c r="L1175" s="29"/>
      <c r="M1175" s="132" t="s">
        <v>3</v>
      </c>
      <c r="N1175" s="133" t="s">
        <v>39</v>
      </c>
      <c r="P1175" s="134">
        <f>O1175*H1175</f>
        <v>0</v>
      </c>
      <c r="Q1175" s="134">
        <v>0</v>
      </c>
      <c r="R1175" s="134">
        <f>Q1175*H1175</f>
        <v>0</v>
      </c>
      <c r="S1175" s="134">
        <v>0</v>
      </c>
      <c r="T1175" s="135">
        <f>S1175*H1175</f>
        <v>0</v>
      </c>
      <c r="AR1175" s="136" t="s">
        <v>123</v>
      </c>
      <c r="AT1175" s="136" t="s">
        <v>118</v>
      </c>
      <c r="AU1175" s="136" t="s">
        <v>78</v>
      </c>
      <c r="AY1175" s="14" t="s">
        <v>115</v>
      </c>
      <c r="BE1175" s="137">
        <f>IF(N1175="základní",J1175,0)</f>
        <v>0</v>
      </c>
      <c r="BF1175" s="137">
        <f>IF(N1175="snížená",J1175,0)</f>
        <v>0</v>
      </c>
      <c r="BG1175" s="137">
        <f>IF(N1175="zákl. přenesená",J1175,0)</f>
        <v>0</v>
      </c>
      <c r="BH1175" s="137">
        <f>IF(N1175="sníž. přenesená",J1175,0)</f>
        <v>0</v>
      </c>
      <c r="BI1175" s="137">
        <f>IF(N1175="nulová",J1175,0)</f>
        <v>0</v>
      </c>
      <c r="BJ1175" s="14" t="s">
        <v>76</v>
      </c>
      <c r="BK1175" s="137">
        <f>ROUND(I1175*H1175,2)</f>
        <v>0</v>
      </c>
      <c r="BL1175" s="14" t="s">
        <v>123</v>
      </c>
      <c r="BM1175" s="136" t="s">
        <v>2180</v>
      </c>
    </row>
    <row r="1176" spans="2:65" s="1" customFormat="1" ht="29.25" x14ac:dyDescent="0.2">
      <c r="B1176" s="29"/>
      <c r="D1176" s="138" t="s">
        <v>124</v>
      </c>
      <c r="F1176" s="139" t="s">
        <v>2176</v>
      </c>
      <c r="I1176" s="140"/>
      <c r="L1176" s="29"/>
      <c r="M1176" s="141"/>
      <c r="T1176" s="50"/>
      <c r="AT1176" s="14" t="s">
        <v>124</v>
      </c>
      <c r="AU1176" s="14" t="s">
        <v>78</v>
      </c>
    </row>
    <row r="1177" spans="2:65" s="1" customFormat="1" ht="44.25" customHeight="1" x14ac:dyDescent="0.2">
      <c r="B1177" s="124"/>
      <c r="C1177" s="125" t="s">
        <v>1165</v>
      </c>
      <c r="D1177" s="125" t="s">
        <v>118</v>
      </c>
      <c r="E1177" s="126" t="s">
        <v>2181</v>
      </c>
      <c r="F1177" s="127" t="s">
        <v>2182</v>
      </c>
      <c r="G1177" s="128" t="s">
        <v>147</v>
      </c>
      <c r="H1177" s="129">
        <v>10</v>
      </c>
      <c r="I1177" s="130"/>
      <c r="J1177" s="131">
        <f>ROUND(I1177*H1177,2)</f>
        <v>0</v>
      </c>
      <c r="K1177" s="127" t="s">
        <v>122</v>
      </c>
      <c r="L1177" s="29"/>
      <c r="M1177" s="132" t="s">
        <v>3</v>
      </c>
      <c r="N1177" s="133" t="s">
        <v>39</v>
      </c>
      <c r="P1177" s="134">
        <f>O1177*H1177</f>
        <v>0</v>
      </c>
      <c r="Q1177" s="134">
        <v>0</v>
      </c>
      <c r="R1177" s="134">
        <f>Q1177*H1177</f>
        <v>0</v>
      </c>
      <c r="S1177" s="134">
        <v>0</v>
      </c>
      <c r="T1177" s="135">
        <f>S1177*H1177</f>
        <v>0</v>
      </c>
      <c r="AR1177" s="136" t="s">
        <v>123</v>
      </c>
      <c r="AT1177" s="136" t="s">
        <v>118</v>
      </c>
      <c r="AU1177" s="136" t="s">
        <v>78</v>
      </c>
      <c r="AY1177" s="14" t="s">
        <v>115</v>
      </c>
      <c r="BE1177" s="137">
        <f>IF(N1177="základní",J1177,0)</f>
        <v>0</v>
      </c>
      <c r="BF1177" s="137">
        <f>IF(N1177="snížená",J1177,0)</f>
        <v>0</v>
      </c>
      <c r="BG1177" s="137">
        <f>IF(N1177="zákl. přenesená",J1177,0)</f>
        <v>0</v>
      </c>
      <c r="BH1177" s="137">
        <f>IF(N1177="sníž. přenesená",J1177,0)</f>
        <v>0</v>
      </c>
      <c r="BI1177" s="137">
        <f>IF(N1177="nulová",J1177,0)</f>
        <v>0</v>
      </c>
      <c r="BJ1177" s="14" t="s">
        <v>76</v>
      </c>
      <c r="BK1177" s="137">
        <f>ROUND(I1177*H1177,2)</f>
        <v>0</v>
      </c>
      <c r="BL1177" s="14" t="s">
        <v>123</v>
      </c>
      <c r="BM1177" s="136" t="s">
        <v>2183</v>
      </c>
    </row>
    <row r="1178" spans="2:65" s="1" customFormat="1" ht="39" x14ac:dyDescent="0.2">
      <c r="B1178" s="29"/>
      <c r="D1178" s="138" t="s">
        <v>124</v>
      </c>
      <c r="F1178" s="139" t="s">
        <v>2184</v>
      </c>
      <c r="I1178" s="140"/>
      <c r="L1178" s="29"/>
      <c r="M1178" s="141"/>
      <c r="T1178" s="50"/>
      <c r="AT1178" s="14" t="s">
        <v>124</v>
      </c>
      <c r="AU1178" s="14" t="s">
        <v>78</v>
      </c>
    </row>
    <row r="1179" spans="2:65" s="1" customFormat="1" ht="37.9" customHeight="1" x14ac:dyDescent="0.2">
      <c r="B1179" s="124"/>
      <c r="C1179" s="125" t="s">
        <v>2185</v>
      </c>
      <c r="D1179" s="125" t="s">
        <v>118</v>
      </c>
      <c r="E1179" s="126" t="s">
        <v>2186</v>
      </c>
      <c r="F1179" s="127" t="s">
        <v>2187</v>
      </c>
      <c r="G1179" s="128" t="s">
        <v>128</v>
      </c>
      <c r="H1179" s="129">
        <v>10</v>
      </c>
      <c r="I1179" s="130"/>
      <c r="J1179" s="131">
        <f>ROUND(I1179*H1179,2)</f>
        <v>0</v>
      </c>
      <c r="K1179" s="127" t="s">
        <v>122</v>
      </c>
      <c r="L1179" s="29"/>
      <c r="M1179" s="132" t="s">
        <v>3</v>
      </c>
      <c r="N1179" s="133" t="s">
        <v>39</v>
      </c>
      <c r="P1179" s="134">
        <f>O1179*H1179</f>
        <v>0</v>
      </c>
      <c r="Q1179" s="134">
        <v>0</v>
      </c>
      <c r="R1179" s="134">
        <f>Q1179*H1179</f>
        <v>0</v>
      </c>
      <c r="S1179" s="134">
        <v>0</v>
      </c>
      <c r="T1179" s="135">
        <f>S1179*H1179</f>
        <v>0</v>
      </c>
      <c r="AR1179" s="136" t="s">
        <v>123</v>
      </c>
      <c r="AT1179" s="136" t="s">
        <v>118</v>
      </c>
      <c r="AU1179" s="136" t="s">
        <v>78</v>
      </c>
      <c r="AY1179" s="14" t="s">
        <v>115</v>
      </c>
      <c r="BE1179" s="137">
        <f>IF(N1179="základní",J1179,0)</f>
        <v>0</v>
      </c>
      <c r="BF1179" s="137">
        <f>IF(N1179="snížená",J1179,0)</f>
        <v>0</v>
      </c>
      <c r="BG1179" s="137">
        <f>IF(N1179="zákl. přenesená",J1179,0)</f>
        <v>0</v>
      </c>
      <c r="BH1179" s="137">
        <f>IF(N1179="sníž. přenesená",J1179,0)</f>
        <v>0</v>
      </c>
      <c r="BI1179" s="137">
        <f>IF(N1179="nulová",J1179,0)</f>
        <v>0</v>
      </c>
      <c r="BJ1179" s="14" t="s">
        <v>76</v>
      </c>
      <c r="BK1179" s="137">
        <f>ROUND(I1179*H1179,2)</f>
        <v>0</v>
      </c>
      <c r="BL1179" s="14" t="s">
        <v>123</v>
      </c>
      <c r="BM1179" s="136" t="s">
        <v>2188</v>
      </c>
    </row>
    <row r="1180" spans="2:65" s="1" customFormat="1" ht="39" x14ac:dyDescent="0.2">
      <c r="B1180" s="29"/>
      <c r="D1180" s="138" t="s">
        <v>124</v>
      </c>
      <c r="F1180" s="139" t="s">
        <v>2184</v>
      </c>
      <c r="I1180" s="140"/>
      <c r="L1180" s="29"/>
      <c r="M1180" s="141"/>
      <c r="T1180" s="50"/>
      <c r="AT1180" s="14" t="s">
        <v>124</v>
      </c>
      <c r="AU1180" s="14" t="s">
        <v>78</v>
      </c>
    </row>
    <row r="1181" spans="2:65" s="1" customFormat="1" ht="44.25" customHeight="1" x14ac:dyDescent="0.2">
      <c r="B1181" s="124"/>
      <c r="C1181" s="125" t="s">
        <v>1168</v>
      </c>
      <c r="D1181" s="125" t="s">
        <v>118</v>
      </c>
      <c r="E1181" s="126" t="s">
        <v>2189</v>
      </c>
      <c r="F1181" s="127" t="s">
        <v>2190</v>
      </c>
      <c r="G1181" s="128" t="s">
        <v>408</v>
      </c>
      <c r="H1181" s="129">
        <v>10</v>
      </c>
      <c r="I1181" s="130"/>
      <c r="J1181" s="131">
        <f>ROUND(I1181*H1181,2)</f>
        <v>0</v>
      </c>
      <c r="K1181" s="127" t="s">
        <v>122</v>
      </c>
      <c r="L1181" s="29"/>
      <c r="M1181" s="132" t="s">
        <v>3</v>
      </c>
      <c r="N1181" s="133" t="s">
        <v>39</v>
      </c>
      <c r="P1181" s="134">
        <f>O1181*H1181</f>
        <v>0</v>
      </c>
      <c r="Q1181" s="134">
        <v>0</v>
      </c>
      <c r="R1181" s="134">
        <f>Q1181*H1181</f>
        <v>0</v>
      </c>
      <c r="S1181" s="134">
        <v>0</v>
      </c>
      <c r="T1181" s="135">
        <f>S1181*H1181</f>
        <v>0</v>
      </c>
      <c r="AR1181" s="136" t="s">
        <v>123</v>
      </c>
      <c r="AT1181" s="136" t="s">
        <v>118</v>
      </c>
      <c r="AU1181" s="136" t="s">
        <v>78</v>
      </c>
      <c r="AY1181" s="14" t="s">
        <v>115</v>
      </c>
      <c r="BE1181" s="137">
        <f>IF(N1181="základní",J1181,0)</f>
        <v>0</v>
      </c>
      <c r="BF1181" s="137">
        <f>IF(N1181="snížená",J1181,0)</f>
        <v>0</v>
      </c>
      <c r="BG1181" s="137">
        <f>IF(N1181="zákl. přenesená",J1181,0)</f>
        <v>0</v>
      </c>
      <c r="BH1181" s="137">
        <f>IF(N1181="sníž. přenesená",J1181,0)</f>
        <v>0</v>
      </c>
      <c r="BI1181" s="137">
        <f>IF(N1181="nulová",J1181,0)</f>
        <v>0</v>
      </c>
      <c r="BJ1181" s="14" t="s">
        <v>76</v>
      </c>
      <c r="BK1181" s="137">
        <f>ROUND(I1181*H1181,2)</f>
        <v>0</v>
      </c>
      <c r="BL1181" s="14" t="s">
        <v>123</v>
      </c>
      <c r="BM1181" s="136" t="s">
        <v>2191</v>
      </c>
    </row>
    <row r="1182" spans="2:65" s="1" customFormat="1" ht="39" x14ac:dyDescent="0.2">
      <c r="B1182" s="29"/>
      <c r="D1182" s="138" t="s">
        <v>124</v>
      </c>
      <c r="F1182" s="139" t="s">
        <v>2184</v>
      </c>
      <c r="I1182" s="140"/>
      <c r="L1182" s="29"/>
      <c r="M1182" s="141"/>
      <c r="T1182" s="50"/>
      <c r="AT1182" s="14" t="s">
        <v>124</v>
      </c>
      <c r="AU1182" s="14" t="s">
        <v>78</v>
      </c>
    </row>
    <row r="1183" spans="2:65" s="1" customFormat="1" ht="44.25" customHeight="1" x14ac:dyDescent="0.2">
      <c r="B1183" s="124"/>
      <c r="C1183" s="125" t="s">
        <v>2192</v>
      </c>
      <c r="D1183" s="125" t="s">
        <v>118</v>
      </c>
      <c r="E1183" s="126" t="s">
        <v>2193</v>
      </c>
      <c r="F1183" s="127" t="s">
        <v>2194</v>
      </c>
      <c r="G1183" s="128" t="s">
        <v>408</v>
      </c>
      <c r="H1183" s="129">
        <v>10</v>
      </c>
      <c r="I1183" s="130"/>
      <c r="J1183" s="131">
        <f>ROUND(I1183*H1183,2)</f>
        <v>0</v>
      </c>
      <c r="K1183" s="127" t="s">
        <v>122</v>
      </c>
      <c r="L1183" s="29"/>
      <c r="M1183" s="132" t="s">
        <v>3</v>
      </c>
      <c r="N1183" s="133" t="s">
        <v>39</v>
      </c>
      <c r="P1183" s="134">
        <f>O1183*H1183</f>
        <v>0</v>
      </c>
      <c r="Q1183" s="134">
        <v>0</v>
      </c>
      <c r="R1183" s="134">
        <f>Q1183*H1183</f>
        <v>0</v>
      </c>
      <c r="S1183" s="134">
        <v>0</v>
      </c>
      <c r="T1183" s="135">
        <f>S1183*H1183</f>
        <v>0</v>
      </c>
      <c r="AR1183" s="136" t="s">
        <v>123</v>
      </c>
      <c r="AT1183" s="136" t="s">
        <v>118</v>
      </c>
      <c r="AU1183" s="136" t="s">
        <v>78</v>
      </c>
      <c r="AY1183" s="14" t="s">
        <v>115</v>
      </c>
      <c r="BE1183" s="137">
        <f>IF(N1183="základní",J1183,0)</f>
        <v>0</v>
      </c>
      <c r="BF1183" s="137">
        <f>IF(N1183="snížená",J1183,0)</f>
        <v>0</v>
      </c>
      <c r="BG1183" s="137">
        <f>IF(N1183="zákl. přenesená",J1183,0)</f>
        <v>0</v>
      </c>
      <c r="BH1183" s="137">
        <f>IF(N1183="sníž. přenesená",J1183,0)</f>
        <v>0</v>
      </c>
      <c r="BI1183" s="137">
        <f>IF(N1183="nulová",J1183,0)</f>
        <v>0</v>
      </c>
      <c r="BJ1183" s="14" t="s">
        <v>76</v>
      </c>
      <c r="BK1183" s="137">
        <f>ROUND(I1183*H1183,2)</f>
        <v>0</v>
      </c>
      <c r="BL1183" s="14" t="s">
        <v>123</v>
      </c>
      <c r="BM1183" s="136" t="s">
        <v>2195</v>
      </c>
    </row>
    <row r="1184" spans="2:65" s="1" customFormat="1" ht="39" x14ac:dyDescent="0.2">
      <c r="B1184" s="29"/>
      <c r="D1184" s="138" t="s">
        <v>124</v>
      </c>
      <c r="F1184" s="139" t="s">
        <v>2184</v>
      </c>
      <c r="I1184" s="140"/>
      <c r="L1184" s="29"/>
      <c r="M1184" s="141"/>
      <c r="T1184" s="50"/>
      <c r="AT1184" s="14" t="s">
        <v>124</v>
      </c>
      <c r="AU1184" s="14" t="s">
        <v>78</v>
      </c>
    </row>
    <row r="1185" spans="2:65" s="1" customFormat="1" ht="44.25" customHeight="1" x14ac:dyDescent="0.2">
      <c r="B1185" s="124"/>
      <c r="C1185" s="125" t="s">
        <v>1172</v>
      </c>
      <c r="D1185" s="125" t="s">
        <v>118</v>
      </c>
      <c r="E1185" s="126" t="s">
        <v>2196</v>
      </c>
      <c r="F1185" s="127" t="s">
        <v>2197</v>
      </c>
      <c r="G1185" s="128" t="s">
        <v>147</v>
      </c>
      <c r="H1185" s="129">
        <v>10</v>
      </c>
      <c r="I1185" s="130"/>
      <c r="J1185" s="131">
        <f>ROUND(I1185*H1185,2)</f>
        <v>0</v>
      </c>
      <c r="K1185" s="127" t="s">
        <v>122</v>
      </c>
      <c r="L1185" s="29"/>
      <c r="M1185" s="132" t="s">
        <v>3</v>
      </c>
      <c r="N1185" s="133" t="s">
        <v>39</v>
      </c>
      <c r="P1185" s="134">
        <f>O1185*H1185</f>
        <v>0</v>
      </c>
      <c r="Q1185" s="134">
        <v>0</v>
      </c>
      <c r="R1185" s="134">
        <f>Q1185*H1185</f>
        <v>0</v>
      </c>
      <c r="S1185" s="134">
        <v>0</v>
      </c>
      <c r="T1185" s="135">
        <f>S1185*H1185</f>
        <v>0</v>
      </c>
      <c r="AR1185" s="136" t="s">
        <v>123</v>
      </c>
      <c r="AT1185" s="136" t="s">
        <v>118</v>
      </c>
      <c r="AU1185" s="136" t="s">
        <v>78</v>
      </c>
      <c r="AY1185" s="14" t="s">
        <v>115</v>
      </c>
      <c r="BE1185" s="137">
        <f>IF(N1185="základní",J1185,0)</f>
        <v>0</v>
      </c>
      <c r="BF1185" s="137">
        <f>IF(N1185="snížená",J1185,0)</f>
        <v>0</v>
      </c>
      <c r="BG1185" s="137">
        <f>IF(N1185="zákl. přenesená",J1185,0)</f>
        <v>0</v>
      </c>
      <c r="BH1185" s="137">
        <f>IF(N1185="sníž. přenesená",J1185,0)</f>
        <v>0</v>
      </c>
      <c r="BI1185" s="137">
        <f>IF(N1185="nulová",J1185,0)</f>
        <v>0</v>
      </c>
      <c r="BJ1185" s="14" t="s">
        <v>76</v>
      </c>
      <c r="BK1185" s="137">
        <f>ROUND(I1185*H1185,2)</f>
        <v>0</v>
      </c>
      <c r="BL1185" s="14" t="s">
        <v>123</v>
      </c>
      <c r="BM1185" s="136" t="s">
        <v>2198</v>
      </c>
    </row>
    <row r="1186" spans="2:65" s="1" customFormat="1" ht="39" x14ac:dyDescent="0.2">
      <c r="B1186" s="29"/>
      <c r="D1186" s="138" t="s">
        <v>124</v>
      </c>
      <c r="F1186" s="139" t="s">
        <v>2184</v>
      </c>
      <c r="I1186" s="140"/>
      <c r="L1186" s="29"/>
      <c r="M1186" s="141"/>
      <c r="T1186" s="50"/>
      <c r="AT1186" s="14" t="s">
        <v>124</v>
      </c>
      <c r="AU1186" s="14" t="s">
        <v>78</v>
      </c>
    </row>
    <row r="1187" spans="2:65" s="1" customFormat="1" ht="37.9" customHeight="1" x14ac:dyDescent="0.2">
      <c r="B1187" s="124"/>
      <c r="C1187" s="125" t="s">
        <v>2199</v>
      </c>
      <c r="D1187" s="125" t="s">
        <v>118</v>
      </c>
      <c r="E1187" s="126" t="s">
        <v>2200</v>
      </c>
      <c r="F1187" s="127" t="s">
        <v>2201</v>
      </c>
      <c r="G1187" s="128" t="s">
        <v>128</v>
      </c>
      <c r="H1187" s="129">
        <v>10</v>
      </c>
      <c r="I1187" s="130"/>
      <c r="J1187" s="131">
        <f>ROUND(I1187*H1187,2)</f>
        <v>0</v>
      </c>
      <c r="K1187" s="127" t="s">
        <v>122</v>
      </c>
      <c r="L1187" s="29"/>
      <c r="M1187" s="132" t="s">
        <v>3</v>
      </c>
      <c r="N1187" s="133" t="s">
        <v>39</v>
      </c>
      <c r="P1187" s="134">
        <f>O1187*H1187</f>
        <v>0</v>
      </c>
      <c r="Q1187" s="134">
        <v>0</v>
      </c>
      <c r="R1187" s="134">
        <f>Q1187*H1187</f>
        <v>0</v>
      </c>
      <c r="S1187" s="134">
        <v>0</v>
      </c>
      <c r="T1187" s="135">
        <f>S1187*H1187</f>
        <v>0</v>
      </c>
      <c r="AR1187" s="136" t="s">
        <v>123</v>
      </c>
      <c r="AT1187" s="136" t="s">
        <v>118</v>
      </c>
      <c r="AU1187" s="136" t="s">
        <v>78</v>
      </c>
      <c r="AY1187" s="14" t="s">
        <v>115</v>
      </c>
      <c r="BE1187" s="137">
        <f>IF(N1187="základní",J1187,0)</f>
        <v>0</v>
      </c>
      <c r="BF1187" s="137">
        <f>IF(N1187="snížená",J1187,0)</f>
        <v>0</v>
      </c>
      <c r="BG1187" s="137">
        <f>IF(N1187="zákl. přenesená",J1187,0)</f>
        <v>0</v>
      </c>
      <c r="BH1187" s="137">
        <f>IF(N1187="sníž. přenesená",J1187,0)</f>
        <v>0</v>
      </c>
      <c r="BI1187" s="137">
        <f>IF(N1187="nulová",J1187,0)</f>
        <v>0</v>
      </c>
      <c r="BJ1187" s="14" t="s">
        <v>76</v>
      </c>
      <c r="BK1187" s="137">
        <f>ROUND(I1187*H1187,2)</f>
        <v>0</v>
      </c>
      <c r="BL1187" s="14" t="s">
        <v>123</v>
      </c>
      <c r="BM1187" s="136" t="s">
        <v>2202</v>
      </c>
    </row>
    <row r="1188" spans="2:65" s="1" customFormat="1" ht="39" x14ac:dyDescent="0.2">
      <c r="B1188" s="29"/>
      <c r="D1188" s="138" t="s">
        <v>124</v>
      </c>
      <c r="F1188" s="139" t="s">
        <v>2184</v>
      </c>
      <c r="I1188" s="140"/>
      <c r="L1188" s="29"/>
      <c r="M1188" s="141"/>
      <c r="T1188" s="50"/>
      <c r="AT1188" s="14" t="s">
        <v>124</v>
      </c>
      <c r="AU1188" s="14" t="s">
        <v>78</v>
      </c>
    </row>
    <row r="1189" spans="2:65" s="1" customFormat="1" ht="44.25" customHeight="1" x14ac:dyDescent="0.2">
      <c r="B1189" s="124"/>
      <c r="C1189" s="125" t="s">
        <v>1175</v>
      </c>
      <c r="D1189" s="125" t="s">
        <v>118</v>
      </c>
      <c r="E1189" s="126" t="s">
        <v>2203</v>
      </c>
      <c r="F1189" s="127" t="s">
        <v>2204</v>
      </c>
      <c r="G1189" s="128" t="s">
        <v>408</v>
      </c>
      <c r="H1189" s="129">
        <v>10</v>
      </c>
      <c r="I1189" s="130"/>
      <c r="J1189" s="131">
        <f>ROUND(I1189*H1189,2)</f>
        <v>0</v>
      </c>
      <c r="K1189" s="127" t="s">
        <v>122</v>
      </c>
      <c r="L1189" s="29"/>
      <c r="M1189" s="132" t="s">
        <v>3</v>
      </c>
      <c r="N1189" s="133" t="s">
        <v>39</v>
      </c>
      <c r="P1189" s="134">
        <f>O1189*H1189</f>
        <v>0</v>
      </c>
      <c r="Q1189" s="134">
        <v>0</v>
      </c>
      <c r="R1189" s="134">
        <f>Q1189*H1189</f>
        <v>0</v>
      </c>
      <c r="S1189" s="134">
        <v>0</v>
      </c>
      <c r="T1189" s="135">
        <f>S1189*H1189</f>
        <v>0</v>
      </c>
      <c r="AR1189" s="136" t="s">
        <v>123</v>
      </c>
      <c r="AT1189" s="136" t="s">
        <v>118</v>
      </c>
      <c r="AU1189" s="136" t="s">
        <v>78</v>
      </c>
      <c r="AY1189" s="14" t="s">
        <v>115</v>
      </c>
      <c r="BE1189" s="137">
        <f>IF(N1189="základní",J1189,0)</f>
        <v>0</v>
      </c>
      <c r="BF1189" s="137">
        <f>IF(N1189="snížená",J1189,0)</f>
        <v>0</v>
      </c>
      <c r="BG1189" s="137">
        <f>IF(N1189="zákl. přenesená",J1189,0)</f>
        <v>0</v>
      </c>
      <c r="BH1189" s="137">
        <f>IF(N1189="sníž. přenesená",J1189,0)</f>
        <v>0</v>
      </c>
      <c r="BI1189" s="137">
        <f>IF(N1189="nulová",J1189,0)</f>
        <v>0</v>
      </c>
      <c r="BJ1189" s="14" t="s">
        <v>76</v>
      </c>
      <c r="BK1189" s="137">
        <f>ROUND(I1189*H1189,2)</f>
        <v>0</v>
      </c>
      <c r="BL1189" s="14" t="s">
        <v>123</v>
      </c>
      <c r="BM1189" s="136" t="s">
        <v>2205</v>
      </c>
    </row>
    <row r="1190" spans="2:65" s="1" customFormat="1" ht="39" x14ac:dyDescent="0.2">
      <c r="B1190" s="29"/>
      <c r="D1190" s="138" t="s">
        <v>124</v>
      </c>
      <c r="F1190" s="139" t="s">
        <v>2184</v>
      </c>
      <c r="I1190" s="140"/>
      <c r="L1190" s="29"/>
      <c r="M1190" s="141"/>
      <c r="T1190" s="50"/>
      <c r="AT1190" s="14" t="s">
        <v>124</v>
      </c>
      <c r="AU1190" s="14" t="s">
        <v>78</v>
      </c>
    </row>
    <row r="1191" spans="2:65" s="1" customFormat="1" ht="44.25" customHeight="1" x14ac:dyDescent="0.2">
      <c r="B1191" s="124"/>
      <c r="C1191" s="125" t="s">
        <v>2206</v>
      </c>
      <c r="D1191" s="125" t="s">
        <v>118</v>
      </c>
      <c r="E1191" s="126" t="s">
        <v>2207</v>
      </c>
      <c r="F1191" s="127" t="s">
        <v>2208</v>
      </c>
      <c r="G1191" s="128" t="s">
        <v>408</v>
      </c>
      <c r="H1191" s="129">
        <v>10</v>
      </c>
      <c r="I1191" s="130"/>
      <c r="J1191" s="131">
        <f>ROUND(I1191*H1191,2)</f>
        <v>0</v>
      </c>
      <c r="K1191" s="127" t="s">
        <v>122</v>
      </c>
      <c r="L1191" s="29"/>
      <c r="M1191" s="132" t="s">
        <v>3</v>
      </c>
      <c r="N1191" s="133" t="s">
        <v>39</v>
      </c>
      <c r="P1191" s="134">
        <f>O1191*H1191</f>
        <v>0</v>
      </c>
      <c r="Q1191" s="134">
        <v>0</v>
      </c>
      <c r="R1191" s="134">
        <f>Q1191*H1191</f>
        <v>0</v>
      </c>
      <c r="S1191" s="134">
        <v>0</v>
      </c>
      <c r="T1191" s="135">
        <f>S1191*H1191</f>
        <v>0</v>
      </c>
      <c r="AR1191" s="136" t="s">
        <v>123</v>
      </c>
      <c r="AT1191" s="136" t="s">
        <v>118</v>
      </c>
      <c r="AU1191" s="136" t="s">
        <v>78</v>
      </c>
      <c r="AY1191" s="14" t="s">
        <v>115</v>
      </c>
      <c r="BE1191" s="137">
        <f>IF(N1191="základní",J1191,0)</f>
        <v>0</v>
      </c>
      <c r="BF1191" s="137">
        <f>IF(N1191="snížená",J1191,0)</f>
        <v>0</v>
      </c>
      <c r="BG1191" s="137">
        <f>IF(N1191="zákl. přenesená",J1191,0)</f>
        <v>0</v>
      </c>
      <c r="BH1191" s="137">
        <f>IF(N1191="sníž. přenesená",J1191,0)</f>
        <v>0</v>
      </c>
      <c r="BI1191" s="137">
        <f>IF(N1191="nulová",J1191,0)</f>
        <v>0</v>
      </c>
      <c r="BJ1191" s="14" t="s">
        <v>76</v>
      </c>
      <c r="BK1191" s="137">
        <f>ROUND(I1191*H1191,2)</f>
        <v>0</v>
      </c>
      <c r="BL1191" s="14" t="s">
        <v>123</v>
      </c>
      <c r="BM1191" s="136" t="s">
        <v>2209</v>
      </c>
    </row>
    <row r="1192" spans="2:65" s="1" customFormat="1" ht="39" x14ac:dyDescent="0.2">
      <c r="B1192" s="29"/>
      <c r="D1192" s="138" t="s">
        <v>124</v>
      </c>
      <c r="F1192" s="139" t="s">
        <v>2184</v>
      </c>
      <c r="I1192" s="140"/>
      <c r="L1192" s="29"/>
      <c r="M1192" s="141"/>
      <c r="T1192" s="50"/>
      <c r="AT1192" s="14" t="s">
        <v>124</v>
      </c>
      <c r="AU1192" s="14" t="s">
        <v>78</v>
      </c>
    </row>
    <row r="1193" spans="2:65" s="1" customFormat="1" ht="24.2" customHeight="1" x14ac:dyDescent="0.2">
      <c r="B1193" s="124"/>
      <c r="C1193" s="125" t="s">
        <v>1179</v>
      </c>
      <c r="D1193" s="125" t="s">
        <v>118</v>
      </c>
      <c r="E1193" s="126" t="s">
        <v>2210</v>
      </c>
      <c r="F1193" s="127" t="s">
        <v>2211</v>
      </c>
      <c r="G1193" s="128" t="s">
        <v>408</v>
      </c>
      <c r="H1193" s="129">
        <v>2</v>
      </c>
      <c r="I1193" s="130"/>
      <c r="J1193" s="131">
        <f>ROUND(I1193*H1193,2)</f>
        <v>0</v>
      </c>
      <c r="K1193" s="127" t="s">
        <v>122</v>
      </c>
      <c r="L1193" s="29"/>
      <c r="M1193" s="132" t="s">
        <v>3</v>
      </c>
      <c r="N1193" s="133" t="s">
        <v>39</v>
      </c>
      <c r="P1193" s="134">
        <f>O1193*H1193</f>
        <v>0</v>
      </c>
      <c r="Q1193" s="134">
        <v>0</v>
      </c>
      <c r="R1193" s="134">
        <f>Q1193*H1193</f>
        <v>0</v>
      </c>
      <c r="S1193" s="134">
        <v>0</v>
      </c>
      <c r="T1193" s="135">
        <f>S1193*H1193</f>
        <v>0</v>
      </c>
      <c r="AR1193" s="136" t="s">
        <v>123</v>
      </c>
      <c r="AT1193" s="136" t="s">
        <v>118</v>
      </c>
      <c r="AU1193" s="136" t="s">
        <v>78</v>
      </c>
      <c r="AY1193" s="14" t="s">
        <v>115</v>
      </c>
      <c r="BE1193" s="137">
        <f>IF(N1193="základní",J1193,0)</f>
        <v>0</v>
      </c>
      <c r="BF1193" s="137">
        <f>IF(N1193="snížená",J1193,0)</f>
        <v>0</v>
      </c>
      <c r="BG1193" s="137">
        <f>IF(N1193="zákl. přenesená",J1193,0)</f>
        <v>0</v>
      </c>
      <c r="BH1193" s="137">
        <f>IF(N1193="sníž. přenesená",J1193,0)</f>
        <v>0</v>
      </c>
      <c r="BI1193" s="137">
        <f>IF(N1193="nulová",J1193,0)</f>
        <v>0</v>
      </c>
      <c r="BJ1193" s="14" t="s">
        <v>76</v>
      </c>
      <c r="BK1193" s="137">
        <f>ROUND(I1193*H1193,2)</f>
        <v>0</v>
      </c>
      <c r="BL1193" s="14" t="s">
        <v>123</v>
      </c>
      <c r="BM1193" s="136" t="s">
        <v>2212</v>
      </c>
    </row>
    <row r="1194" spans="2:65" s="1" customFormat="1" ht="19.5" x14ac:dyDescent="0.2">
      <c r="B1194" s="29"/>
      <c r="D1194" s="138" t="s">
        <v>124</v>
      </c>
      <c r="F1194" s="139" t="s">
        <v>2213</v>
      </c>
      <c r="I1194" s="140"/>
      <c r="L1194" s="29"/>
      <c r="M1194" s="141"/>
      <c r="T1194" s="50"/>
      <c r="AT1194" s="14" t="s">
        <v>124</v>
      </c>
      <c r="AU1194" s="14" t="s">
        <v>78</v>
      </c>
    </row>
    <row r="1195" spans="2:65" s="1" customFormat="1" ht="33" customHeight="1" x14ac:dyDescent="0.2">
      <c r="B1195" s="124"/>
      <c r="C1195" s="125" t="s">
        <v>2214</v>
      </c>
      <c r="D1195" s="125" t="s">
        <v>118</v>
      </c>
      <c r="E1195" s="126" t="s">
        <v>2215</v>
      </c>
      <c r="F1195" s="127" t="s">
        <v>2216</v>
      </c>
      <c r="G1195" s="128" t="s">
        <v>408</v>
      </c>
      <c r="H1195" s="129">
        <v>2</v>
      </c>
      <c r="I1195" s="130"/>
      <c r="J1195" s="131">
        <f>ROUND(I1195*H1195,2)</f>
        <v>0</v>
      </c>
      <c r="K1195" s="127" t="s">
        <v>122</v>
      </c>
      <c r="L1195" s="29"/>
      <c r="M1195" s="132" t="s">
        <v>3</v>
      </c>
      <c r="N1195" s="133" t="s">
        <v>39</v>
      </c>
      <c r="P1195" s="134">
        <f>O1195*H1195</f>
        <v>0</v>
      </c>
      <c r="Q1195" s="134">
        <v>0</v>
      </c>
      <c r="R1195" s="134">
        <f>Q1195*H1195</f>
        <v>0</v>
      </c>
      <c r="S1195" s="134">
        <v>0</v>
      </c>
      <c r="T1195" s="135">
        <f>S1195*H1195</f>
        <v>0</v>
      </c>
      <c r="AR1195" s="136" t="s">
        <v>123</v>
      </c>
      <c r="AT1195" s="136" t="s">
        <v>118</v>
      </c>
      <c r="AU1195" s="136" t="s">
        <v>78</v>
      </c>
      <c r="AY1195" s="14" t="s">
        <v>115</v>
      </c>
      <c r="BE1195" s="137">
        <f>IF(N1195="základní",J1195,0)</f>
        <v>0</v>
      </c>
      <c r="BF1195" s="137">
        <f>IF(N1195="snížená",J1195,0)</f>
        <v>0</v>
      </c>
      <c r="BG1195" s="137">
        <f>IF(N1195="zákl. přenesená",J1195,0)</f>
        <v>0</v>
      </c>
      <c r="BH1195" s="137">
        <f>IF(N1195="sníž. přenesená",J1195,0)</f>
        <v>0</v>
      </c>
      <c r="BI1195" s="137">
        <f>IF(N1195="nulová",J1195,0)</f>
        <v>0</v>
      </c>
      <c r="BJ1195" s="14" t="s">
        <v>76</v>
      </c>
      <c r="BK1195" s="137">
        <f>ROUND(I1195*H1195,2)</f>
        <v>0</v>
      </c>
      <c r="BL1195" s="14" t="s">
        <v>123</v>
      </c>
      <c r="BM1195" s="136" t="s">
        <v>2217</v>
      </c>
    </row>
    <row r="1196" spans="2:65" s="1" customFormat="1" ht="29.25" x14ac:dyDescent="0.2">
      <c r="B1196" s="29"/>
      <c r="D1196" s="138" t="s">
        <v>124</v>
      </c>
      <c r="F1196" s="139" t="s">
        <v>2218</v>
      </c>
      <c r="I1196" s="140"/>
      <c r="L1196" s="29"/>
      <c r="M1196" s="141"/>
      <c r="T1196" s="50"/>
      <c r="AT1196" s="14" t="s">
        <v>124</v>
      </c>
      <c r="AU1196" s="14" t="s">
        <v>78</v>
      </c>
    </row>
    <row r="1197" spans="2:65" s="1" customFormat="1" ht="44.25" customHeight="1" x14ac:dyDescent="0.2">
      <c r="B1197" s="124"/>
      <c r="C1197" s="125" t="s">
        <v>1182</v>
      </c>
      <c r="D1197" s="125" t="s">
        <v>118</v>
      </c>
      <c r="E1197" s="126" t="s">
        <v>2219</v>
      </c>
      <c r="F1197" s="127" t="s">
        <v>2220</v>
      </c>
      <c r="G1197" s="128" t="s">
        <v>128</v>
      </c>
      <c r="H1197" s="129">
        <v>10</v>
      </c>
      <c r="I1197" s="130"/>
      <c r="J1197" s="131">
        <f>ROUND(I1197*H1197,2)</f>
        <v>0</v>
      </c>
      <c r="K1197" s="127" t="s">
        <v>122</v>
      </c>
      <c r="L1197" s="29"/>
      <c r="M1197" s="132" t="s">
        <v>3</v>
      </c>
      <c r="N1197" s="133" t="s">
        <v>39</v>
      </c>
      <c r="P1197" s="134">
        <f>O1197*H1197</f>
        <v>0</v>
      </c>
      <c r="Q1197" s="134">
        <v>0</v>
      </c>
      <c r="R1197" s="134">
        <f>Q1197*H1197</f>
        <v>0</v>
      </c>
      <c r="S1197" s="134">
        <v>0</v>
      </c>
      <c r="T1197" s="135">
        <f>S1197*H1197</f>
        <v>0</v>
      </c>
      <c r="AR1197" s="136" t="s">
        <v>123</v>
      </c>
      <c r="AT1197" s="136" t="s">
        <v>118</v>
      </c>
      <c r="AU1197" s="136" t="s">
        <v>78</v>
      </c>
      <c r="AY1197" s="14" t="s">
        <v>115</v>
      </c>
      <c r="BE1197" s="137">
        <f>IF(N1197="základní",J1197,0)</f>
        <v>0</v>
      </c>
      <c r="BF1197" s="137">
        <f>IF(N1197="snížená",J1197,0)</f>
        <v>0</v>
      </c>
      <c r="BG1197" s="137">
        <f>IF(N1197="zákl. přenesená",J1197,0)</f>
        <v>0</v>
      </c>
      <c r="BH1197" s="137">
        <f>IF(N1197="sníž. přenesená",J1197,0)</f>
        <v>0</v>
      </c>
      <c r="BI1197" s="137">
        <f>IF(N1197="nulová",J1197,0)</f>
        <v>0</v>
      </c>
      <c r="BJ1197" s="14" t="s">
        <v>76</v>
      </c>
      <c r="BK1197" s="137">
        <f>ROUND(I1197*H1197,2)</f>
        <v>0</v>
      </c>
      <c r="BL1197" s="14" t="s">
        <v>123</v>
      </c>
      <c r="BM1197" s="136" t="s">
        <v>2221</v>
      </c>
    </row>
    <row r="1198" spans="2:65" s="1" customFormat="1" ht="39" x14ac:dyDescent="0.2">
      <c r="B1198" s="29"/>
      <c r="D1198" s="138" t="s">
        <v>124</v>
      </c>
      <c r="F1198" s="139" t="s">
        <v>2222</v>
      </c>
      <c r="I1198" s="140"/>
      <c r="L1198" s="29"/>
      <c r="M1198" s="141"/>
      <c r="T1198" s="50"/>
      <c r="AT1198" s="14" t="s">
        <v>124</v>
      </c>
      <c r="AU1198" s="14" t="s">
        <v>78</v>
      </c>
    </row>
    <row r="1199" spans="2:65" s="1" customFormat="1" ht="44.25" customHeight="1" x14ac:dyDescent="0.2">
      <c r="B1199" s="124"/>
      <c r="C1199" s="125" t="s">
        <v>2223</v>
      </c>
      <c r="D1199" s="125" t="s">
        <v>118</v>
      </c>
      <c r="E1199" s="126" t="s">
        <v>2224</v>
      </c>
      <c r="F1199" s="127" t="s">
        <v>2225</v>
      </c>
      <c r="G1199" s="128" t="s">
        <v>128</v>
      </c>
      <c r="H1199" s="129">
        <v>10</v>
      </c>
      <c r="I1199" s="130"/>
      <c r="J1199" s="131">
        <f>ROUND(I1199*H1199,2)</f>
        <v>0</v>
      </c>
      <c r="K1199" s="127" t="s">
        <v>122</v>
      </c>
      <c r="L1199" s="29"/>
      <c r="M1199" s="132" t="s">
        <v>3</v>
      </c>
      <c r="N1199" s="133" t="s">
        <v>39</v>
      </c>
      <c r="P1199" s="134">
        <f>O1199*H1199</f>
        <v>0</v>
      </c>
      <c r="Q1199" s="134">
        <v>0</v>
      </c>
      <c r="R1199" s="134">
        <f>Q1199*H1199</f>
        <v>0</v>
      </c>
      <c r="S1199" s="134">
        <v>0</v>
      </c>
      <c r="T1199" s="135">
        <f>S1199*H1199</f>
        <v>0</v>
      </c>
      <c r="AR1199" s="136" t="s">
        <v>123</v>
      </c>
      <c r="AT1199" s="136" t="s">
        <v>118</v>
      </c>
      <c r="AU1199" s="136" t="s">
        <v>78</v>
      </c>
      <c r="AY1199" s="14" t="s">
        <v>115</v>
      </c>
      <c r="BE1199" s="137">
        <f>IF(N1199="základní",J1199,0)</f>
        <v>0</v>
      </c>
      <c r="BF1199" s="137">
        <f>IF(N1199="snížená",J1199,0)</f>
        <v>0</v>
      </c>
      <c r="BG1199" s="137">
        <f>IF(N1199="zákl. přenesená",J1199,0)</f>
        <v>0</v>
      </c>
      <c r="BH1199" s="137">
        <f>IF(N1199="sníž. přenesená",J1199,0)</f>
        <v>0</v>
      </c>
      <c r="BI1199" s="137">
        <f>IF(N1199="nulová",J1199,0)</f>
        <v>0</v>
      </c>
      <c r="BJ1199" s="14" t="s">
        <v>76</v>
      </c>
      <c r="BK1199" s="137">
        <f>ROUND(I1199*H1199,2)</f>
        <v>0</v>
      </c>
      <c r="BL1199" s="14" t="s">
        <v>123</v>
      </c>
      <c r="BM1199" s="136" t="s">
        <v>2226</v>
      </c>
    </row>
    <row r="1200" spans="2:65" s="1" customFormat="1" ht="39" x14ac:dyDescent="0.2">
      <c r="B1200" s="29"/>
      <c r="D1200" s="138" t="s">
        <v>124</v>
      </c>
      <c r="F1200" s="139" t="s">
        <v>2222</v>
      </c>
      <c r="I1200" s="140"/>
      <c r="L1200" s="29"/>
      <c r="M1200" s="141"/>
      <c r="T1200" s="50"/>
      <c r="AT1200" s="14" t="s">
        <v>124</v>
      </c>
      <c r="AU1200" s="14" t="s">
        <v>78</v>
      </c>
    </row>
    <row r="1201" spans="2:65" s="1" customFormat="1" ht="44.25" customHeight="1" x14ac:dyDescent="0.2">
      <c r="B1201" s="124"/>
      <c r="C1201" s="125" t="s">
        <v>1186</v>
      </c>
      <c r="D1201" s="125" t="s">
        <v>118</v>
      </c>
      <c r="E1201" s="126" t="s">
        <v>2227</v>
      </c>
      <c r="F1201" s="127" t="s">
        <v>2228</v>
      </c>
      <c r="G1201" s="128" t="s">
        <v>128</v>
      </c>
      <c r="H1201" s="129">
        <v>10</v>
      </c>
      <c r="I1201" s="130"/>
      <c r="J1201" s="131">
        <f>ROUND(I1201*H1201,2)</f>
        <v>0</v>
      </c>
      <c r="K1201" s="127" t="s">
        <v>122</v>
      </c>
      <c r="L1201" s="29"/>
      <c r="M1201" s="132" t="s">
        <v>3</v>
      </c>
      <c r="N1201" s="133" t="s">
        <v>39</v>
      </c>
      <c r="P1201" s="134">
        <f>O1201*H1201</f>
        <v>0</v>
      </c>
      <c r="Q1201" s="134">
        <v>0</v>
      </c>
      <c r="R1201" s="134">
        <f>Q1201*H1201</f>
        <v>0</v>
      </c>
      <c r="S1201" s="134">
        <v>0</v>
      </c>
      <c r="T1201" s="135">
        <f>S1201*H1201</f>
        <v>0</v>
      </c>
      <c r="AR1201" s="136" t="s">
        <v>123</v>
      </c>
      <c r="AT1201" s="136" t="s">
        <v>118</v>
      </c>
      <c r="AU1201" s="136" t="s">
        <v>78</v>
      </c>
      <c r="AY1201" s="14" t="s">
        <v>115</v>
      </c>
      <c r="BE1201" s="137">
        <f>IF(N1201="základní",J1201,0)</f>
        <v>0</v>
      </c>
      <c r="BF1201" s="137">
        <f>IF(N1201="snížená",J1201,0)</f>
        <v>0</v>
      </c>
      <c r="BG1201" s="137">
        <f>IF(N1201="zákl. přenesená",J1201,0)</f>
        <v>0</v>
      </c>
      <c r="BH1201" s="137">
        <f>IF(N1201="sníž. přenesená",J1201,0)</f>
        <v>0</v>
      </c>
      <c r="BI1201" s="137">
        <f>IF(N1201="nulová",J1201,0)</f>
        <v>0</v>
      </c>
      <c r="BJ1201" s="14" t="s">
        <v>76</v>
      </c>
      <c r="BK1201" s="137">
        <f>ROUND(I1201*H1201,2)</f>
        <v>0</v>
      </c>
      <c r="BL1201" s="14" t="s">
        <v>123</v>
      </c>
      <c r="BM1201" s="136" t="s">
        <v>2229</v>
      </c>
    </row>
    <row r="1202" spans="2:65" s="1" customFormat="1" ht="39" x14ac:dyDescent="0.2">
      <c r="B1202" s="29"/>
      <c r="D1202" s="138" t="s">
        <v>124</v>
      </c>
      <c r="F1202" s="139" t="s">
        <v>2222</v>
      </c>
      <c r="I1202" s="140"/>
      <c r="L1202" s="29"/>
      <c r="M1202" s="141"/>
      <c r="T1202" s="50"/>
      <c r="AT1202" s="14" t="s">
        <v>124</v>
      </c>
      <c r="AU1202" s="14" t="s">
        <v>78</v>
      </c>
    </row>
    <row r="1203" spans="2:65" s="1" customFormat="1" ht="44.25" customHeight="1" x14ac:dyDescent="0.2">
      <c r="B1203" s="124"/>
      <c r="C1203" s="125" t="s">
        <v>2230</v>
      </c>
      <c r="D1203" s="125" t="s">
        <v>118</v>
      </c>
      <c r="E1203" s="126" t="s">
        <v>2231</v>
      </c>
      <c r="F1203" s="127" t="s">
        <v>2232</v>
      </c>
      <c r="G1203" s="128" t="s">
        <v>128</v>
      </c>
      <c r="H1203" s="129">
        <v>10</v>
      </c>
      <c r="I1203" s="130"/>
      <c r="J1203" s="131">
        <f>ROUND(I1203*H1203,2)</f>
        <v>0</v>
      </c>
      <c r="K1203" s="127" t="s">
        <v>122</v>
      </c>
      <c r="L1203" s="29"/>
      <c r="M1203" s="132" t="s">
        <v>3</v>
      </c>
      <c r="N1203" s="133" t="s">
        <v>39</v>
      </c>
      <c r="P1203" s="134">
        <f>O1203*H1203</f>
        <v>0</v>
      </c>
      <c r="Q1203" s="134">
        <v>0</v>
      </c>
      <c r="R1203" s="134">
        <f>Q1203*H1203</f>
        <v>0</v>
      </c>
      <c r="S1203" s="134">
        <v>0</v>
      </c>
      <c r="T1203" s="135">
        <f>S1203*H1203</f>
        <v>0</v>
      </c>
      <c r="AR1203" s="136" t="s">
        <v>123</v>
      </c>
      <c r="AT1203" s="136" t="s">
        <v>118</v>
      </c>
      <c r="AU1203" s="136" t="s">
        <v>78</v>
      </c>
      <c r="AY1203" s="14" t="s">
        <v>115</v>
      </c>
      <c r="BE1203" s="137">
        <f>IF(N1203="základní",J1203,0)</f>
        <v>0</v>
      </c>
      <c r="BF1203" s="137">
        <f>IF(N1203="snížená",J1203,0)</f>
        <v>0</v>
      </c>
      <c r="BG1203" s="137">
        <f>IF(N1203="zákl. přenesená",J1203,0)</f>
        <v>0</v>
      </c>
      <c r="BH1203" s="137">
        <f>IF(N1203="sníž. přenesená",J1203,0)</f>
        <v>0</v>
      </c>
      <c r="BI1203" s="137">
        <f>IF(N1203="nulová",J1203,0)</f>
        <v>0</v>
      </c>
      <c r="BJ1203" s="14" t="s">
        <v>76</v>
      </c>
      <c r="BK1203" s="137">
        <f>ROUND(I1203*H1203,2)</f>
        <v>0</v>
      </c>
      <c r="BL1203" s="14" t="s">
        <v>123</v>
      </c>
      <c r="BM1203" s="136" t="s">
        <v>2233</v>
      </c>
    </row>
    <row r="1204" spans="2:65" s="1" customFormat="1" ht="39" x14ac:dyDescent="0.2">
      <c r="B1204" s="29"/>
      <c r="D1204" s="138" t="s">
        <v>124</v>
      </c>
      <c r="F1204" s="139" t="s">
        <v>2222</v>
      </c>
      <c r="I1204" s="140"/>
      <c r="L1204" s="29"/>
      <c r="M1204" s="141"/>
      <c r="T1204" s="50"/>
      <c r="AT1204" s="14" t="s">
        <v>124</v>
      </c>
      <c r="AU1204" s="14" t="s">
        <v>78</v>
      </c>
    </row>
    <row r="1205" spans="2:65" s="1" customFormat="1" ht="49.15" customHeight="1" x14ac:dyDescent="0.2">
      <c r="B1205" s="124"/>
      <c r="C1205" s="125" t="s">
        <v>1189</v>
      </c>
      <c r="D1205" s="125" t="s">
        <v>118</v>
      </c>
      <c r="E1205" s="126" t="s">
        <v>2234</v>
      </c>
      <c r="F1205" s="127" t="s">
        <v>2235</v>
      </c>
      <c r="G1205" s="128" t="s">
        <v>128</v>
      </c>
      <c r="H1205" s="129">
        <v>10</v>
      </c>
      <c r="I1205" s="130"/>
      <c r="J1205" s="131">
        <f>ROUND(I1205*H1205,2)</f>
        <v>0</v>
      </c>
      <c r="K1205" s="127" t="s">
        <v>122</v>
      </c>
      <c r="L1205" s="29"/>
      <c r="M1205" s="132" t="s">
        <v>3</v>
      </c>
      <c r="N1205" s="133" t="s">
        <v>39</v>
      </c>
      <c r="P1205" s="134">
        <f>O1205*H1205</f>
        <v>0</v>
      </c>
      <c r="Q1205" s="134">
        <v>0</v>
      </c>
      <c r="R1205" s="134">
        <f>Q1205*H1205</f>
        <v>0</v>
      </c>
      <c r="S1205" s="134">
        <v>0</v>
      </c>
      <c r="T1205" s="135">
        <f>S1205*H1205</f>
        <v>0</v>
      </c>
      <c r="AR1205" s="136" t="s">
        <v>123</v>
      </c>
      <c r="AT1205" s="136" t="s">
        <v>118</v>
      </c>
      <c r="AU1205" s="136" t="s">
        <v>78</v>
      </c>
      <c r="AY1205" s="14" t="s">
        <v>115</v>
      </c>
      <c r="BE1205" s="137">
        <f>IF(N1205="základní",J1205,0)</f>
        <v>0</v>
      </c>
      <c r="BF1205" s="137">
        <f>IF(N1205="snížená",J1205,0)</f>
        <v>0</v>
      </c>
      <c r="BG1205" s="137">
        <f>IF(N1205="zákl. přenesená",J1205,0)</f>
        <v>0</v>
      </c>
      <c r="BH1205" s="137">
        <f>IF(N1205="sníž. přenesená",J1205,0)</f>
        <v>0</v>
      </c>
      <c r="BI1205" s="137">
        <f>IF(N1205="nulová",J1205,0)</f>
        <v>0</v>
      </c>
      <c r="BJ1205" s="14" t="s">
        <v>76</v>
      </c>
      <c r="BK1205" s="137">
        <f>ROUND(I1205*H1205,2)</f>
        <v>0</v>
      </c>
      <c r="BL1205" s="14" t="s">
        <v>123</v>
      </c>
      <c r="BM1205" s="136" t="s">
        <v>2236</v>
      </c>
    </row>
    <row r="1206" spans="2:65" s="1" customFormat="1" ht="39" x14ac:dyDescent="0.2">
      <c r="B1206" s="29"/>
      <c r="D1206" s="138" t="s">
        <v>124</v>
      </c>
      <c r="F1206" s="139" t="s">
        <v>2222</v>
      </c>
      <c r="I1206" s="140"/>
      <c r="L1206" s="29"/>
      <c r="M1206" s="141"/>
      <c r="T1206" s="50"/>
      <c r="AT1206" s="14" t="s">
        <v>124</v>
      </c>
      <c r="AU1206" s="14" t="s">
        <v>78</v>
      </c>
    </row>
    <row r="1207" spans="2:65" s="1" customFormat="1" ht="49.15" customHeight="1" x14ac:dyDescent="0.2">
      <c r="B1207" s="124"/>
      <c r="C1207" s="125" t="s">
        <v>2237</v>
      </c>
      <c r="D1207" s="125" t="s">
        <v>118</v>
      </c>
      <c r="E1207" s="126" t="s">
        <v>2238</v>
      </c>
      <c r="F1207" s="127" t="s">
        <v>2239</v>
      </c>
      <c r="G1207" s="128" t="s">
        <v>128</v>
      </c>
      <c r="H1207" s="129">
        <v>10</v>
      </c>
      <c r="I1207" s="130"/>
      <c r="J1207" s="131">
        <f>ROUND(I1207*H1207,2)</f>
        <v>0</v>
      </c>
      <c r="K1207" s="127" t="s">
        <v>122</v>
      </c>
      <c r="L1207" s="29"/>
      <c r="M1207" s="132" t="s">
        <v>3</v>
      </c>
      <c r="N1207" s="133" t="s">
        <v>39</v>
      </c>
      <c r="P1207" s="134">
        <f>O1207*H1207</f>
        <v>0</v>
      </c>
      <c r="Q1207" s="134">
        <v>0</v>
      </c>
      <c r="R1207" s="134">
        <f>Q1207*H1207</f>
        <v>0</v>
      </c>
      <c r="S1207" s="134">
        <v>0</v>
      </c>
      <c r="T1207" s="135">
        <f>S1207*H1207</f>
        <v>0</v>
      </c>
      <c r="AR1207" s="136" t="s">
        <v>123</v>
      </c>
      <c r="AT1207" s="136" t="s">
        <v>118</v>
      </c>
      <c r="AU1207" s="136" t="s">
        <v>78</v>
      </c>
      <c r="AY1207" s="14" t="s">
        <v>115</v>
      </c>
      <c r="BE1207" s="137">
        <f>IF(N1207="základní",J1207,0)</f>
        <v>0</v>
      </c>
      <c r="BF1207" s="137">
        <f>IF(N1207="snížená",J1207,0)</f>
        <v>0</v>
      </c>
      <c r="BG1207" s="137">
        <f>IF(N1207="zákl. přenesená",J1207,0)</f>
        <v>0</v>
      </c>
      <c r="BH1207" s="137">
        <f>IF(N1207="sníž. přenesená",J1207,0)</f>
        <v>0</v>
      </c>
      <c r="BI1207" s="137">
        <f>IF(N1207="nulová",J1207,0)</f>
        <v>0</v>
      </c>
      <c r="BJ1207" s="14" t="s">
        <v>76</v>
      </c>
      <c r="BK1207" s="137">
        <f>ROUND(I1207*H1207,2)</f>
        <v>0</v>
      </c>
      <c r="BL1207" s="14" t="s">
        <v>123</v>
      </c>
      <c r="BM1207" s="136" t="s">
        <v>2240</v>
      </c>
    </row>
    <row r="1208" spans="2:65" s="1" customFormat="1" ht="39" x14ac:dyDescent="0.2">
      <c r="B1208" s="29"/>
      <c r="D1208" s="138" t="s">
        <v>124</v>
      </c>
      <c r="F1208" s="139" t="s">
        <v>2222</v>
      </c>
      <c r="I1208" s="140"/>
      <c r="L1208" s="29"/>
      <c r="M1208" s="141"/>
      <c r="T1208" s="50"/>
      <c r="AT1208" s="14" t="s">
        <v>124</v>
      </c>
      <c r="AU1208" s="14" t="s">
        <v>78</v>
      </c>
    </row>
    <row r="1209" spans="2:65" s="1" customFormat="1" ht="49.15" customHeight="1" x14ac:dyDescent="0.2">
      <c r="B1209" s="124"/>
      <c r="C1209" s="125" t="s">
        <v>1193</v>
      </c>
      <c r="D1209" s="125" t="s">
        <v>118</v>
      </c>
      <c r="E1209" s="126" t="s">
        <v>2241</v>
      </c>
      <c r="F1209" s="127" t="s">
        <v>2242</v>
      </c>
      <c r="G1209" s="128" t="s">
        <v>128</v>
      </c>
      <c r="H1209" s="129">
        <v>10</v>
      </c>
      <c r="I1209" s="130"/>
      <c r="J1209" s="131">
        <f>ROUND(I1209*H1209,2)</f>
        <v>0</v>
      </c>
      <c r="K1209" s="127" t="s">
        <v>122</v>
      </c>
      <c r="L1209" s="29"/>
      <c r="M1209" s="132" t="s">
        <v>3</v>
      </c>
      <c r="N1209" s="133" t="s">
        <v>39</v>
      </c>
      <c r="P1209" s="134">
        <f>O1209*H1209</f>
        <v>0</v>
      </c>
      <c r="Q1209" s="134">
        <v>0</v>
      </c>
      <c r="R1209" s="134">
        <f>Q1209*H1209</f>
        <v>0</v>
      </c>
      <c r="S1209" s="134">
        <v>0</v>
      </c>
      <c r="T1209" s="135">
        <f>S1209*H1209</f>
        <v>0</v>
      </c>
      <c r="AR1209" s="136" t="s">
        <v>123</v>
      </c>
      <c r="AT1209" s="136" t="s">
        <v>118</v>
      </c>
      <c r="AU1209" s="136" t="s">
        <v>78</v>
      </c>
      <c r="AY1209" s="14" t="s">
        <v>115</v>
      </c>
      <c r="BE1209" s="137">
        <f>IF(N1209="základní",J1209,0)</f>
        <v>0</v>
      </c>
      <c r="BF1209" s="137">
        <f>IF(N1209="snížená",J1209,0)</f>
        <v>0</v>
      </c>
      <c r="BG1209" s="137">
        <f>IF(N1209="zákl. přenesená",J1209,0)</f>
        <v>0</v>
      </c>
      <c r="BH1209" s="137">
        <f>IF(N1209="sníž. přenesená",J1209,0)</f>
        <v>0</v>
      </c>
      <c r="BI1209" s="137">
        <f>IF(N1209="nulová",J1209,0)</f>
        <v>0</v>
      </c>
      <c r="BJ1209" s="14" t="s">
        <v>76</v>
      </c>
      <c r="BK1209" s="137">
        <f>ROUND(I1209*H1209,2)</f>
        <v>0</v>
      </c>
      <c r="BL1209" s="14" t="s">
        <v>123</v>
      </c>
      <c r="BM1209" s="136" t="s">
        <v>2243</v>
      </c>
    </row>
    <row r="1210" spans="2:65" s="1" customFormat="1" ht="39" x14ac:dyDescent="0.2">
      <c r="B1210" s="29"/>
      <c r="D1210" s="138" t="s">
        <v>124</v>
      </c>
      <c r="F1210" s="139" t="s">
        <v>2222</v>
      </c>
      <c r="I1210" s="140"/>
      <c r="L1210" s="29"/>
      <c r="M1210" s="141"/>
      <c r="T1210" s="50"/>
      <c r="AT1210" s="14" t="s">
        <v>124</v>
      </c>
      <c r="AU1210" s="14" t="s">
        <v>78</v>
      </c>
    </row>
    <row r="1211" spans="2:65" s="1" customFormat="1" ht="49.15" customHeight="1" x14ac:dyDescent="0.2">
      <c r="B1211" s="124"/>
      <c r="C1211" s="125" t="s">
        <v>2244</v>
      </c>
      <c r="D1211" s="125" t="s">
        <v>118</v>
      </c>
      <c r="E1211" s="126" t="s">
        <v>2245</v>
      </c>
      <c r="F1211" s="127" t="s">
        <v>2246</v>
      </c>
      <c r="G1211" s="128" t="s">
        <v>128</v>
      </c>
      <c r="H1211" s="129">
        <v>10</v>
      </c>
      <c r="I1211" s="130"/>
      <c r="J1211" s="131">
        <f>ROUND(I1211*H1211,2)</f>
        <v>0</v>
      </c>
      <c r="K1211" s="127" t="s">
        <v>122</v>
      </c>
      <c r="L1211" s="29"/>
      <c r="M1211" s="132" t="s">
        <v>3</v>
      </c>
      <c r="N1211" s="133" t="s">
        <v>39</v>
      </c>
      <c r="P1211" s="134">
        <f>O1211*H1211</f>
        <v>0</v>
      </c>
      <c r="Q1211" s="134">
        <v>0</v>
      </c>
      <c r="R1211" s="134">
        <f>Q1211*H1211</f>
        <v>0</v>
      </c>
      <c r="S1211" s="134">
        <v>0</v>
      </c>
      <c r="T1211" s="135">
        <f>S1211*H1211</f>
        <v>0</v>
      </c>
      <c r="AR1211" s="136" t="s">
        <v>123</v>
      </c>
      <c r="AT1211" s="136" t="s">
        <v>118</v>
      </c>
      <c r="AU1211" s="136" t="s">
        <v>78</v>
      </c>
      <c r="AY1211" s="14" t="s">
        <v>115</v>
      </c>
      <c r="BE1211" s="137">
        <f>IF(N1211="základní",J1211,0)</f>
        <v>0</v>
      </c>
      <c r="BF1211" s="137">
        <f>IF(N1211="snížená",J1211,0)</f>
        <v>0</v>
      </c>
      <c r="BG1211" s="137">
        <f>IF(N1211="zákl. přenesená",J1211,0)</f>
        <v>0</v>
      </c>
      <c r="BH1211" s="137">
        <f>IF(N1211="sníž. přenesená",J1211,0)</f>
        <v>0</v>
      </c>
      <c r="BI1211" s="137">
        <f>IF(N1211="nulová",J1211,0)</f>
        <v>0</v>
      </c>
      <c r="BJ1211" s="14" t="s">
        <v>76</v>
      </c>
      <c r="BK1211" s="137">
        <f>ROUND(I1211*H1211,2)</f>
        <v>0</v>
      </c>
      <c r="BL1211" s="14" t="s">
        <v>123</v>
      </c>
      <c r="BM1211" s="136" t="s">
        <v>2247</v>
      </c>
    </row>
    <row r="1212" spans="2:65" s="1" customFormat="1" ht="39" x14ac:dyDescent="0.2">
      <c r="B1212" s="29"/>
      <c r="D1212" s="138" t="s">
        <v>124</v>
      </c>
      <c r="F1212" s="139" t="s">
        <v>2222</v>
      </c>
      <c r="I1212" s="140"/>
      <c r="L1212" s="29"/>
      <c r="M1212" s="141"/>
      <c r="T1212" s="50"/>
      <c r="AT1212" s="14" t="s">
        <v>124</v>
      </c>
      <c r="AU1212" s="14" t="s">
        <v>78</v>
      </c>
    </row>
    <row r="1213" spans="2:65" s="1" customFormat="1" ht="37.9" customHeight="1" x14ac:dyDescent="0.2">
      <c r="B1213" s="124"/>
      <c r="C1213" s="125" t="s">
        <v>1196</v>
      </c>
      <c r="D1213" s="125" t="s">
        <v>118</v>
      </c>
      <c r="E1213" s="126" t="s">
        <v>2248</v>
      </c>
      <c r="F1213" s="127" t="s">
        <v>2249</v>
      </c>
      <c r="G1213" s="128" t="s">
        <v>128</v>
      </c>
      <c r="H1213" s="129">
        <v>100</v>
      </c>
      <c r="I1213" s="130"/>
      <c r="J1213" s="131">
        <f>ROUND(I1213*H1213,2)</f>
        <v>0</v>
      </c>
      <c r="K1213" s="127" t="s">
        <v>122</v>
      </c>
      <c r="L1213" s="29"/>
      <c r="M1213" s="132" t="s">
        <v>3</v>
      </c>
      <c r="N1213" s="133" t="s">
        <v>39</v>
      </c>
      <c r="P1213" s="134">
        <f>O1213*H1213</f>
        <v>0</v>
      </c>
      <c r="Q1213" s="134">
        <v>0</v>
      </c>
      <c r="R1213" s="134">
        <f>Q1213*H1213</f>
        <v>0</v>
      </c>
      <c r="S1213" s="134">
        <v>0</v>
      </c>
      <c r="T1213" s="135">
        <f>S1213*H1213</f>
        <v>0</v>
      </c>
      <c r="AR1213" s="136" t="s">
        <v>123</v>
      </c>
      <c r="AT1213" s="136" t="s">
        <v>118</v>
      </c>
      <c r="AU1213" s="136" t="s">
        <v>78</v>
      </c>
      <c r="AY1213" s="14" t="s">
        <v>115</v>
      </c>
      <c r="BE1213" s="137">
        <f>IF(N1213="základní",J1213,0)</f>
        <v>0</v>
      </c>
      <c r="BF1213" s="137">
        <f>IF(N1213="snížená",J1213,0)</f>
        <v>0</v>
      </c>
      <c r="BG1213" s="137">
        <f>IF(N1213="zákl. přenesená",J1213,0)</f>
        <v>0</v>
      </c>
      <c r="BH1213" s="137">
        <f>IF(N1213="sníž. přenesená",J1213,0)</f>
        <v>0</v>
      </c>
      <c r="BI1213" s="137">
        <f>IF(N1213="nulová",J1213,0)</f>
        <v>0</v>
      </c>
      <c r="BJ1213" s="14" t="s">
        <v>76</v>
      </c>
      <c r="BK1213" s="137">
        <f>ROUND(I1213*H1213,2)</f>
        <v>0</v>
      </c>
      <c r="BL1213" s="14" t="s">
        <v>123</v>
      </c>
      <c r="BM1213" s="136" t="s">
        <v>2250</v>
      </c>
    </row>
    <row r="1214" spans="2:65" s="1" customFormat="1" ht="39" x14ac:dyDescent="0.2">
      <c r="B1214" s="29"/>
      <c r="D1214" s="138" t="s">
        <v>124</v>
      </c>
      <c r="F1214" s="139" t="s">
        <v>2251</v>
      </c>
      <c r="I1214" s="140"/>
      <c r="L1214" s="29"/>
      <c r="M1214" s="141"/>
      <c r="T1214" s="50"/>
      <c r="AT1214" s="14" t="s">
        <v>124</v>
      </c>
      <c r="AU1214" s="14" t="s">
        <v>78</v>
      </c>
    </row>
    <row r="1215" spans="2:65" s="1" customFormat="1" ht="37.9" customHeight="1" x14ac:dyDescent="0.2">
      <c r="B1215" s="124"/>
      <c r="C1215" s="125" t="s">
        <v>2252</v>
      </c>
      <c r="D1215" s="125" t="s">
        <v>118</v>
      </c>
      <c r="E1215" s="126" t="s">
        <v>2253</v>
      </c>
      <c r="F1215" s="127" t="s">
        <v>2254</v>
      </c>
      <c r="G1215" s="128" t="s">
        <v>223</v>
      </c>
      <c r="H1215" s="129">
        <v>10</v>
      </c>
      <c r="I1215" s="130"/>
      <c r="J1215" s="131">
        <f>ROUND(I1215*H1215,2)</f>
        <v>0</v>
      </c>
      <c r="K1215" s="127" t="s">
        <v>122</v>
      </c>
      <c r="L1215" s="29"/>
      <c r="M1215" s="132" t="s">
        <v>3</v>
      </c>
      <c r="N1215" s="133" t="s">
        <v>39</v>
      </c>
      <c r="P1215" s="134">
        <f>O1215*H1215</f>
        <v>0</v>
      </c>
      <c r="Q1215" s="134">
        <v>0</v>
      </c>
      <c r="R1215" s="134">
        <f>Q1215*H1215</f>
        <v>0</v>
      </c>
      <c r="S1215" s="134">
        <v>0</v>
      </c>
      <c r="T1215" s="135">
        <f>S1215*H1215</f>
        <v>0</v>
      </c>
      <c r="AR1215" s="136" t="s">
        <v>123</v>
      </c>
      <c r="AT1215" s="136" t="s">
        <v>118</v>
      </c>
      <c r="AU1215" s="136" t="s">
        <v>78</v>
      </c>
      <c r="AY1215" s="14" t="s">
        <v>115</v>
      </c>
      <c r="BE1215" s="137">
        <f>IF(N1215="základní",J1215,0)</f>
        <v>0</v>
      </c>
      <c r="BF1215" s="137">
        <f>IF(N1215="snížená",J1215,0)</f>
        <v>0</v>
      </c>
      <c r="BG1215" s="137">
        <f>IF(N1215="zákl. přenesená",J1215,0)</f>
        <v>0</v>
      </c>
      <c r="BH1215" s="137">
        <f>IF(N1215="sníž. přenesená",J1215,0)</f>
        <v>0</v>
      </c>
      <c r="BI1215" s="137">
        <f>IF(N1215="nulová",J1215,0)</f>
        <v>0</v>
      </c>
      <c r="BJ1215" s="14" t="s">
        <v>76</v>
      </c>
      <c r="BK1215" s="137">
        <f>ROUND(I1215*H1215,2)</f>
        <v>0</v>
      </c>
      <c r="BL1215" s="14" t="s">
        <v>123</v>
      </c>
      <c r="BM1215" s="136" t="s">
        <v>2255</v>
      </c>
    </row>
    <row r="1216" spans="2:65" s="1" customFormat="1" ht="39" x14ac:dyDescent="0.2">
      <c r="B1216" s="29"/>
      <c r="D1216" s="138" t="s">
        <v>124</v>
      </c>
      <c r="F1216" s="139" t="s">
        <v>2256</v>
      </c>
      <c r="I1216" s="140"/>
      <c r="L1216" s="29"/>
      <c r="M1216" s="141"/>
      <c r="T1216" s="50"/>
      <c r="AT1216" s="14" t="s">
        <v>124</v>
      </c>
      <c r="AU1216" s="14" t="s">
        <v>78</v>
      </c>
    </row>
    <row r="1217" spans="2:65" s="1" customFormat="1" ht="37.9" customHeight="1" x14ac:dyDescent="0.2">
      <c r="B1217" s="124"/>
      <c r="C1217" s="125" t="s">
        <v>1201</v>
      </c>
      <c r="D1217" s="125" t="s">
        <v>118</v>
      </c>
      <c r="E1217" s="126" t="s">
        <v>2257</v>
      </c>
      <c r="F1217" s="127" t="s">
        <v>2258</v>
      </c>
      <c r="G1217" s="128" t="s">
        <v>223</v>
      </c>
      <c r="H1217" s="129">
        <v>10</v>
      </c>
      <c r="I1217" s="130"/>
      <c r="J1217" s="131">
        <f>ROUND(I1217*H1217,2)</f>
        <v>0</v>
      </c>
      <c r="K1217" s="127" t="s">
        <v>122</v>
      </c>
      <c r="L1217" s="29"/>
      <c r="M1217" s="132" t="s">
        <v>3</v>
      </c>
      <c r="N1217" s="133" t="s">
        <v>39</v>
      </c>
      <c r="P1217" s="134">
        <f>O1217*H1217</f>
        <v>0</v>
      </c>
      <c r="Q1217" s="134">
        <v>0</v>
      </c>
      <c r="R1217" s="134">
        <f>Q1217*H1217</f>
        <v>0</v>
      </c>
      <c r="S1217" s="134">
        <v>0</v>
      </c>
      <c r="T1217" s="135">
        <f>S1217*H1217</f>
        <v>0</v>
      </c>
      <c r="AR1217" s="136" t="s">
        <v>123</v>
      </c>
      <c r="AT1217" s="136" t="s">
        <v>118</v>
      </c>
      <c r="AU1217" s="136" t="s">
        <v>78</v>
      </c>
      <c r="AY1217" s="14" t="s">
        <v>115</v>
      </c>
      <c r="BE1217" s="137">
        <f>IF(N1217="základní",J1217,0)</f>
        <v>0</v>
      </c>
      <c r="BF1217" s="137">
        <f>IF(N1217="snížená",J1217,0)</f>
        <v>0</v>
      </c>
      <c r="BG1217" s="137">
        <f>IF(N1217="zákl. přenesená",J1217,0)</f>
        <v>0</v>
      </c>
      <c r="BH1217" s="137">
        <f>IF(N1217="sníž. přenesená",J1217,0)</f>
        <v>0</v>
      </c>
      <c r="BI1217" s="137">
        <f>IF(N1217="nulová",J1217,0)</f>
        <v>0</v>
      </c>
      <c r="BJ1217" s="14" t="s">
        <v>76</v>
      </c>
      <c r="BK1217" s="137">
        <f>ROUND(I1217*H1217,2)</f>
        <v>0</v>
      </c>
      <c r="BL1217" s="14" t="s">
        <v>123</v>
      </c>
      <c r="BM1217" s="136" t="s">
        <v>2259</v>
      </c>
    </row>
    <row r="1218" spans="2:65" s="1" customFormat="1" ht="39" x14ac:dyDescent="0.2">
      <c r="B1218" s="29"/>
      <c r="D1218" s="138" t="s">
        <v>124</v>
      </c>
      <c r="F1218" s="139" t="s">
        <v>2256</v>
      </c>
      <c r="I1218" s="140"/>
      <c r="L1218" s="29"/>
      <c r="M1218" s="141"/>
      <c r="T1218" s="50"/>
      <c r="AT1218" s="14" t="s">
        <v>124</v>
      </c>
      <c r="AU1218" s="14" t="s">
        <v>78</v>
      </c>
    </row>
    <row r="1219" spans="2:65" s="1" customFormat="1" ht="44.25" customHeight="1" x14ac:dyDescent="0.2">
      <c r="B1219" s="124"/>
      <c r="C1219" s="125" t="s">
        <v>2260</v>
      </c>
      <c r="D1219" s="125" t="s">
        <v>118</v>
      </c>
      <c r="E1219" s="126" t="s">
        <v>2261</v>
      </c>
      <c r="F1219" s="127" t="s">
        <v>2262</v>
      </c>
      <c r="G1219" s="128" t="s">
        <v>223</v>
      </c>
      <c r="H1219" s="129">
        <v>10</v>
      </c>
      <c r="I1219" s="130"/>
      <c r="J1219" s="131">
        <f>ROUND(I1219*H1219,2)</f>
        <v>0</v>
      </c>
      <c r="K1219" s="127" t="s">
        <v>122</v>
      </c>
      <c r="L1219" s="29"/>
      <c r="M1219" s="132" t="s">
        <v>3</v>
      </c>
      <c r="N1219" s="133" t="s">
        <v>39</v>
      </c>
      <c r="P1219" s="134">
        <f>O1219*H1219</f>
        <v>0</v>
      </c>
      <c r="Q1219" s="134">
        <v>0</v>
      </c>
      <c r="R1219" s="134">
        <f>Q1219*H1219</f>
        <v>0</v>
      </c>
      <c r="S1219" s="134">
        <v>0</v>
      </c>
      <c r="T1219" s="135">
        <f>S1219*H1219</f>
        <v>0</v>
      </c>
      <c r="AR1219" s="136" t="s">
        <v>123</v>
      </c>
      <c r="AT1219" s="136" t="s">
        <v>118</v>
      </c>
      <c r="AU1219" s="136" t="s">
        <v>78</v>
      </c>
      <c r="AY1219" s="14" t="s">
        <v>115</v>
      </c>
      <c r="BE1219" s="137">
        <f>IF(N1219="základní",J1219,0)</f>
        <v>0</v>
      </c>
      <c r="BF1219" s="137">
        <f>IF(N1219="snížená",J1219,0)</f>
        <v>0</v>
      </c>
      <c r="BG1219" s="137">
        <f>IF(N1219="zákl. přenesená",J1219,0)</f>
        <v>0</v>
      </c>
      <c r="BH1219" s="137">
        <f>IF(N1219="sníž. přenesená",J1219,0)</f>
        <v>0</v>
      </c>
      <c r="BI1219" s="137">
        <f>IF(N1219="nulová",J1219,0)</f>
        <v>0</v>
      </c>
      <c r="BJ1219" s="14" t="s">
        <v>76</v>
      </c>
      <c r="BK1219" s="137">
        <f>ROUND(I1219*H1219,2)</f>
        <v>0</v>
      </c>
      <c r="BL1219" s="14" t="s">
        <v>123</v>
      </c>
      <c r="BM1219" s="136" t="s">
        <v>2263</v>
      </c>
    </row>
    <row r="1220" spans="2:65" s="1" customFormat="1" ht="39" x14ac:dyDescent="0.2">
      <c r="B1220" s="29"/>
      <c r="D1220" s="138" t="s">
        <v>124</v>
      </c>
      <c r="F1220" s="139" t="s">
        <v>2256</v>
      </c>
      <c r="I1220" s="140"/>
      <c r="L1220" s="29"/>
      <c r="M1220" s="141"/>
      <c r="T1220" s="50"/>
      <c r="AT1220" s="14" t="s">
        <v>124</v>
      </c>
      <c r="AU1220" s="14" t="s">
        <v>78</v>
      </c>
    </row>
    <row r="1221" spans="2:65" s="1" customFormat="1" ht="37.9" customHeight="1" x14ac:dyDescent="0.2">
      <c r="B1221" s="124"/>
      <c r="C1221" s="125" t="s">
        <v>1204</v>
      </c>
      <c r="D1221" s="125" t="s">
        <v>118</v>
      </c>
      <c r="E1221" s="126" t="s">
        <v>2264</v>
      </c>
      <c r="F1221" s="127" t="s">
        <v>2265</v>
      </c>
      <c r="G1221" s="128" t="s">
        <v>408</v>
      </c>
      <c r="H1221" s="129">
        <v>2</v>
      </c>
      <c r="I1221" s="130"/>
      <c r="J1221" s="131">
        <f>ROUND(I1221*H1221,2)</f>
        <v>0</v>
      </c>
      <c r="K1221" s="127" t="s">
        <v>122</v>
      </c>
      <c r="L1221" s="29"/>
      <c r="M1221" s="132" t="s">
        <v>3</v>
      </c>
      <c r="N1221" s="133" t="s">
        <v>39</v>
      </c>
      <c r="P1221" s="134">
        <f>O1221*H1221</f>
        <v>0</v>
      </c>
      <c r="Q1221" s="134">
        <v>0</v>
      </c>
      <c r="R1221" s="134">
        <f>Q1221*H1221</f>
        <v>0</v>
      </c>
      <c r="S1221" s="134">
        <v>0</v>
      </c>
      <c r="T1221" s="135">
        <f>S1221*H1221</f>
        <v>0</v>
      </c>
      <c r="AR1221" s="136" t="s">
        <v>123</v>
      </c>
      <c r="AT1221" s="136" t="s">
        <v>118</v>
      </c>
      <c r="AU1221" s="136" t="s">
        <v>78</v>
      </c>
      <c r="AY1221" s="14" t="s">
        <v>115</v>
      </c>
      <c r="BE1221" s="137">
        <f>IF(N1221="základní",J1221,0)</f>
        <v>0</v>
      </c>
      <c r="BF1221" s="137">
        <f>IF(N1221="snížená",J1221,0)</f>
        <v>0</v>
      </c>
      <c r="BG1221" s="137">
        <f>IF(N1221="zákl. přenesená",J1221,0)</f>
        <v>0</v>
      </c>
      <c r="BH1221" s="137">
        <f>IF(N1221="sníž. přenesená",J1221,0)</f>
        <v>0</v>
      </c>
      <c r="BI1221" s="137">
        <f>IF(N1221="nulová",J1221,0)</f>
        <v>0</v>
      </c>
      <c r="BJ1221" s="14" t="s">
        <v>76</v>
      </c>
      <c r="BK1221" s="137">
        <f>ROUND(I1221*H1221,2)</f>
        <v>0</v>
      </c>
      <c r="BL1221" s="14" t="s">
        <v>123</v>
      </c>
      <c r="BM1221" s="136" t="s">
        <v>2266</v>
      </c>
    </row>
    <row r="1222" spans="2:65" s="1" customFormat="1" ht="39" x14ac:dyDescent="0.2">
      <c r="B1222" s="29"/>
      <c r="D1222" s="138" t="s">
        <v>124</v>
      </c>
      <c r="F1222" s="139" t="s">
        <v>2256</v>
      </c>
      <c r="I1222" s="140"/>
      <c r="L1222" s="29"/>
      <c r="M1222" s="141"/>
      <c r="T1222" s="50"/>
      <c r="AT1222" s="14" t="s">
        <v>124</v>
      </c>
      <c r="AU1222" s="14" t="s">
        <v>78</v>
      </c>
    </row>
    <row r="1223" spans="2:65" s="1" customFormat="1" ht="37.9" customHeight="1" x14ac:dyDescent="0.2">
      <c r="B1223" s="124"/>
      <c r="C1223" s="125" t="s">
        <v>2267</v>
      </c>
      <c r="D1223" s="125" t="s">
        <v>118</v>
      </c>
      <c r="E1223" s="126" t="s">
        <v>2268</v>
      </c>
      <c r="F1223" s="127" t="s">
        <v>2269</v>
      </c>
      <c r="G1223" s="128" t="s">
        <v>223</v>
      </c>
      <c r="H1223" s="129">
        <v>2</v>
      </c>
      <c r="I1223" s="130"/>
      <c r="J1223" s="131">
        <f>ROUND(I1223*H1223,2)</f>
        <v>0</v>
      </c>
      <c r="K1223" s="127" t="s">
        <v>122</v>
      </c>
      <c r="L1223" s="29"/>
      <c r="M1223" s="132" t="s">
        <v>3</v>
      </c>
      <c r="N1223" s="133" t="s">
        <v>39</v>
      </c>
      <c r="P1223" s="134">
        <f>O1223*H1223</f>
        <v>0</v>
      </c>
      <c r="Q1223" s="134">
        <v>0</v>
      </c>
      <c r="R1223" s="134">
        <f>Q1223*H1223</f>
        <v>0</v>
      </c>
      <c r="S1223" s="134">
        <v>0</v>
      </c>
      <c r="T1223" s="135">
        <f>S1223*H1223</f>
        <v>0</v>
      </c>
      <c r="AR1223" s="136" t="s">
        <v>123</v>
      </c>
      <c r="AT1223" s="136" t="s">
        <v>118</v>
      </c>
      <c r="AU1223" s="136" t="s">
        <v>78</v>
      </c>
      <c r="AY1223" s="14" t="s">
        <v>115</v>
      </c>
      <c r="BE1223" s="137">
        <f>IF(N1223="základní",J1223,0)</f>
        <v>0</v>
      </c>
      <c r="BF1223" s="137">
        <f>IF(N1223="snížená",J1223,0)</f>
        <v>0</v>
      </c>
      <c r="BG1223" s="137">
        <f>IF(N1223="zákl. přenesená",J1223,0)</f>
        <v>0</v>
      </c>
      <c r="BH1223" s="137">
        <f>IF(N1223="sníž. přenesená",J1223,0)</f>
        <v>0</v>
      </c>
      <c r="BI1223" s="137">
        <f>IF(N1223="nulová",J1223,0)</f>
        <v>0</v>
      </c>
      <c r="BJ1223" s="14" t="s">
        <v>76</v>
      </c>
      <c r="BK1223" s="137">
        <f>ROUND(I1223*H1223,2)</f>
        <v>0</v>
      </c>
      <c r="BL1223" s="14" t="s">
        <v>123</v>
      </c>
      <c r="BM1223" s="136" t="s">
        <v>2270</v>
      </c>
    </row>
    <row r="1224" spans="2:65" s="1" customFormat="1" ht="39" x14ac:dyDescent="0.2">
      <c r="B1224" s="29"/>
      <c r="D1224" s="138" t="s">
        <v>124</v>
      </c>
      <c r="F1224" s="139" t="s">
        <v>2256</v>
      </c>
      <c r="I1224" s="140"/>
      <c r="L1224" s="29"/>
      <c r="M1224" s="141"/>
      <c r="T1224" s="50"/>
      <c r="AT1224" s="14" t="s">
        <v>124</v>
      </c>
      <c r="AU1224" s="14" t="s">
        <v>78</v>
      </c>
    </row>
    <row r="1225" spans="2:65" s="1" customFormat="1" ht="37.9" customHeight="1" x14ac:dyDescent="0.2">
      <c r="B1225" s="124"/>
      <c r="C1225" s="125" t="s">
        <v>1209</v>
      </c>
      <c r="D1225" s="125" t="s">
        <v>118</v>
      </c>
      <c r="E1225" s="126" t="s">
        <v>2271</v>
      </c>
      <c r="F1225" s="127" t="s">
        <v>2272</v>
      </c>
      <c r="G1225" s="128" t="s">
        <v>128</v>
      </c>
      <c r="H1225" s="129">
        <v>50</v>
      </c>
      <c r="I1225" s="130"/>
      <c r="J1225" s="131">
        <f>ROUND(I1225*H1225,2)</f>
        <v>0</v>
      </c>
      <c r="K1225" s="127" t="s">
        <v>122</v>
      </c>
      <c r="L1225" s="29"/>
      <c r="M1225" s="132" t="s">
        <v>3</v>
      </c>
      <c r="N1225" s="133" t="s">
        <v>39</v>
      </c>
      <c r="P1225" s="134">
        <f>O1225*H1225</f>
        <v>0</v>
      </c>
      <c r="Q1225" s="134">
        <v>0</v>
      </c>
      <c r="R1225" s="134">
        <f>Q1225*H1225</f>
        <v>0</v>
      </c>
      <c r="S1225" s="134">
        <v>0</v>
      </c>
      <c r="T1225" s="135">
        <f>S1225*H1225</f>
        <v>0</v>
      </c>
      <c r="AR1225" s="136" t="s">
        <v>123</v>
      </c>
      <c r="AT1225" s="136" t="s">
        <v>118</v>
      </c>
      <c r="AU1225" s="136" t="s">
        <v>78</v>
      </c>
      <c r="AY1225" s="14" t="s">
        <v>115</v>
      </c>
      <c r="BE1225" s="137">
        <f>IF(N1225="základní",J1225,0)</f>
        <v>0</v>
      </c>
      <c r="BF1225" s="137">
        <f>IF(N1225="snížená",J1225,0)</f>
        <v>0</v>
      </c>
      <c r="BG1225" s="137">
        <f>IF(N1225="zákl. přenesená",J1225,0)</f>
        <v>0</v>
      </c>
      <c r="BH1225" s="137">
        <f>IF(N1225="sníž. přenesená",J1225,0)</f>
        <v>0</v>
      </c>
      <c r="BI1225" s="137">
        <f>IF(N1225="nulová",J1225,0)</f>
        <v>0</v>
      </c>
      <c r="BJ1225" s="14" t="s">
        <v>76</v>
      </c>
      <c r="BK1225" s="137">
        <f>ROUND(I1225*H1225,2)</f>
        <v>0</v>
      </c>
      <c r="BL1225" s="14" t="s">
        <v>123</v>
      </c>
      <c r="BM1225" s="136" t="s">
        <v>2273</v>
      </c>
    </row>
    <row r="1226" spans="2:65" s="1" customFormat="1" ht="39" x14ac:dyDescent="0.2">
      <c r="B1226" s="29"/>
      <c r="D1226" s="138" t="s">
        <v>124</v>
      </c>
      <c r="F1226" s="139" t="s">
        <v>2256</v>
      </c>
      <c r="I1226" s="140"/>
      <c r="L1226" s="29"/>
      <c r="M1226" s="141"/>
      <c r="T1226" s="50"/>
      <c r="AT1226" s="14" t="s">
        <v>124</v>
      </c>
      <c r="AU1226" s="14" t="s">
        <v>78</v>
      </c>
    </row>
    <row r="1227" spans="2:65" s="1" customFormat="1" ht="37.9" customHeight="1" x14ac:dyDescent="0.2">
      <c r="B1227" s="124"/>
      <c r="C1227" s="125" t="s">
        <v>2274</v>
      </c>
      <c r="D1227" s="125" t="s">
        <v>118</v>
      </c>
      <c r="E1227" s="126" t="s">
        <v>2275</v>
      </c>
      <c r="F1227" s="127" t="s">
        <v>2276</v>
      </c>
      <c r="G1227" s="128" t="s">
        <v>223</v>
      </c>
      <c r="H1227" s="129">
        <v>10</v>
      </c>
      <c r="I1227" s="130"/>
      <c r="J1227" s="131">
        <f>ROUND(I1227*H1227,2)</f>
        <v>0</v>
      </c>
      <c r="K1227" s="127" t="s">
        <v>122</v>
      </c>
      <c r="L1227" s="29"/>
      <c r="M1227" s="132" t="s">
        <v>3</v>
      </c>
      <c r="N1227" s="133" t="s">
        <v>39</v>
      </c>
      <c r="P1227" s="134">
        <f>O1227*H1227</f>
        <v>0</v>
      </c>
      <c r="Q1227" s="134">
        <v>0</v>
      </c>
      <c r="R1227" s="134">
        <f>Q1227*H1227</f>
        <v>0</v>
      </c>
      <c r="S1227" s="134">
        <v>0</v>
      </c>
      <c r="T1227" s="135">
        <f>S1227*H1227</f>
        <v>0</v>
      </c>
      <c r="AR1227" s="136" t="s">
        <v>123</v>
      </c>
      <c r="AT1227" s="136" t="s">
        <v>118</v>
      </c>
      <c r="AU1227" s="136" t="s">
        <v>78</v>
      </c>
      <c r="AY1227" s="14" t="s">
        <v>115</v>
      </c>
      <c r="BE1227" s="137">
        <f>IF(N1227="základní",J1227,0)</f>
        <v>0</v>
      </c>
      <c r="BF1227" s="137">
        <f>IF(N1227="snížená",J1227,0)</f>
        <v>0</v>
      </c>
      <c r="BG1227" s="137">
        <f>IF(N1227="zákl. přenesená",J1227,0)</f>
        <v>0</v>
      </c>
      <c r="BH1227" s="137">
        <f>IF(N1227="sníž. přenesená",J1227,0)</f>
        <v>0</v>
      </c>
      <c r="BI1227" s="137">
        <f>IF(N1227="nulová",J1227,0)</f>
        <v>0</v>
      </c>
      <c r="BJ1227" s="14" t="s">
        <v>76</v>
      </c>
      <c r="BK1227" s="137">
        <f>ROUND(I1227*H1227,2)</f>
        <v>0</v>
      </c>
      <c r="BL1227" s="14" t="s">
        <v>123</v>
      </c>
      <c r="BM1227" s="136" t="s">
        <v>2277</v>
      </c>
    </row>
    <row r="1228" spans="2:65" s="1" customFormat="1" ht="39" x14ac:dyDescent="0.2">
      <c r="B1228" s="29"/>
      <c r="D1228" s="138" t="s">
        <v>124</v>
      </c>
      <c r="F1228" s="139" t="s">
        <v>2256</v>
      </c>
      <c r="I1228" s="140"/>
      <c r="L1228" s="29"/>
      <c r="M1228" s="141"/>
      <c r="T1228" s="50"/>
      <c r="AT1228" s="14" t="s">
        <v>124</v>
      </c>
      <c r="AU1228" s="14" t="s">
        <v>78</v>
      </c>
    </row>
    <row r="1229" spans="2:65" s="1" customFormat="1" ht="44.25" customHeight="1" x14ac:dyDescent="0.2">
      <c r="B1229" s="124"/>
      <c r="C1229" s="125" t="s">
        <v>1212</v>
      </c>
      <c r="D1229" s="125" t="s">
        <v>118</v>
      </c>
      <c r="E1229" s="126" t="s">
        <v>2278</v>
      </c>
      <c r="F1229" s="127" t="s">
        <v>2279</v>
      </c>
      <c r="G1229" s="128" t="s">
        <v>128</v>
      </c>
      <c r="H1229" s="129">
        <v>20</v>
      </c>
      <c r="I1229" s="130"/>
      <c r="J1229" s="131">
        <f>ROUND(I1229*H1229,2)</f>
        <v>0</v>
      </c>
      <c r="K1229" s="127" t="s">
        <v>122</v>
      </c>
      <c r="L1229" s="29"/>
      <c r="M1229" s="132" t="s">
        <v>3</v>
      </c>
      <c r="N1229" s="133" t="s">
        <v>39</v>
      </c>
      <c r="P1229" s="134">
        <f>O1229*H1229</f>
        <v>0</v>
      </c>
      <c r="Q1229" s="134">
        <v>0</v>
      </c>
      <c r="R1229" s="134">
        <f>Q1229*H1229</f>
        <v>0</v>
      </c>
      <c r="S1229" s="134">
        <v>0</v>
      </c>
      <c r="T1229" s="135">
        <f>S1229*H1229</f>
        <v>0</v>
      </c>
      <c r="AR1229" s="136" t="s">
        <v>123</v>
      </c>
      <c r="AT1229" s="136" t="s">
        <v>118</v>
      </c>
      <c r="AU1229" s="136" t="s">
        <v>78</v>
      </c>
      <c r="AY1229" s="14" t="s">
        <v>115</v>
      </c>
      <c r="BE1229" s="137">
        <f>IF(N1229="základní",J1229,0)</f>
        <v>0</v>
      </c>
      <c r="BF1229" s="137">
        <f>IF(N1229="snížená",J1229,0)</f>
        <v>0</v>
      </c>
      <c r="BG1229" s="137">
        <f>IF(N1229="zákl. přenesená",J1229,0)</f>
        <v>0</v>
      </c>
      <c r="BH1229" s="137">
        <f>IF(N1229="sníž. přenesená",J1229,0)</f>
        <v>0</v>
      </c>
      <c r="BI1229" s="137">
        <f>IF(N1229="nulová",J1229,0)</f>
        <v>0</v>
      </c>
      <c r="BJ1229" s="14" t="s">
        <v>76</v>
      </c>
      <c r="BK1229" s="137">
        <f>ROUND(I1229*H1229,2)</f>
        <v>0</v>
      </c>
      <c r="BL1229" s="14" t="s">
        <v>123</v>
      </c>
      <c r="BM1229" s="136" t="s">
        <v>2280</v>
      </c>
    </row>
    <row r="1230" spans="2:65" s="1" customFormat="1" ht="39" x14ac:dyDescent="0.2">
      <c r="B1230" s="29"/>
      <c r="D1230" s="138" t="s">
        <v>124</v>
      </c>
      <c r="F1230" s="139" t="s">
        <v>2256</v>
      </c>
      <c r="I1230" s="140"/>
      <c r="L1230" s="29"/>
      <c r="M1230" s="141"/>
      <c r="T1230" s="50"/>
      <c r="AT1230" s="14" t="s">
        <v>124</v>
      </c>
      <c r="AU1230" s="14" t="s">
        <v>78</v>
      </c>
    </row>
    <row r="1231" spans="2:65" s="1" customFormat="1" ht="37.9" customHeight="1" x14ac:dyDescent="0.2">
      <c r="B1231" s="124"/>
      <c r="C1231" s="125" t="s">
        <v>2281</v>
      </c>
      <c r="D1231" s="125" t="s">
        <v>118</v>
      </c>
      <c r="E1231" s="126" t="s">
        <v>2282</v>
      </c>
      <c r="F1231" s="127" t="s">
        <v>2283</v>
      </c>
      <c r="G1231" s="128" t="s">
        <v>128</v>
      </c>
      <c r="H1231" s="129">
        <v>20</v>
      </c>
      <c r="I1231" s="130"/>
      <c r="J1231" s="131">
        <f>ROUND(I1231*H1231,2)</f>
        <v>0</v>
      </c>
      <c r="K1231" s="127" t="s">
        <v>122</v>
      </c>
      <c r="L1231" s="29"/>
      <c r="M1231" s="132" t="s">
        <v>3</v>
      </c>
      <c r="N1231" s="133" t="s">
        <v>39</v>
      </c>
      <c r="P1231" s="134">
        <f>O1231*H1231</f>
        <v>0</v>
      </c>
      <c r="Q1231" s="134">
        <v>0</v>
      </c>
      <c r="R1231" s="134">
        <f>Q1231*H1231</f>
        <v>0</v>
      </c>
      <c r="S1231" s="134">
        <v>0</v>
      </c>
      <c r="T1231" s="135">
        <f>S1231*H1231</f>
        <v>0</v>
      </c>
      <c r="AR1231" s="136" t="s">
        <v>123</v>
      </c>
      <c r="AT1231" s="136" t="s">
        <v>118</v>
      </c>
      <c r="AU1231" s="136" t="s">
        <v>78</v>
      </c>
      <c r="AY1231" s="14" t="s">
        <v>115</v>
      </c>
      <c r="BE1231" s="137">
        <f>IF(N1231="základní",J1231,0)</f>
        <v>0</v>
      </c>
      <c r="BF1231" s="137">
        <f>IF(N1231="snížená",J1231,0)</f>
        <v>0</v>
      </c>
      <c r="BG1231" s="137">
        <f>IF(N1231="zákl. přenesená",J1231,0)</f>
        <v>0</v>
      </c>
      <c r="BH1231" s="137">
        <f>IF(N1231="sníž. přenesená",J1231,0)</f>
        <v>0</v>
      </c>
      <c r="BI1231" s="137">
        <f>IF(N1231="nulová",J1231,0)</f>
        <v>0</v>
      </c>
      <c r="BJ1231" s="14" t="s">
        <v>76</v>
      </c>
      <c r="BK1231" s="137">
        <f>ROUND(I1231*H1231,2)</f>
        <v>0</v>
      </c>
      <c r="BL1231" s="14" t="s">
        <v>123</v>
      </c>
      <c r="BM1231" s="136" t="s">
        <v>2284</v>
      </c>
    </row>
    <row r="1232" spans="2:65" s="1" customFormat="1" ht="39" x14ac:dyDescent="0.2">
      <c r="B1232" s="29"/>
      <c r="D1232" s="138" t="s">
        <v>124</v>
      </c>
      <c r="F1232" s="139" t="s">
        <v>2256</v>
      </c>
      <c r="I1232" s="140"/>
      <c r="L1232" s="29"/>
      <c r="M1232" s="141"/>
      <c r="T1232" s="50"/>
      <c r="AT1232" s="14" t="s">
        <v>124</v>
      </c>
      <c r="AU1232" s="14" t="s">
        <v>78</v>
      </c>
    </row>
    <row r="1233" spans="2:65" s="1" customFormat="1" ht="44.25" customHeight="1" x14ac:dyDescent="0.2">
      <c r="B1233" s="124"/>
      <c r="C1233" s="125" t="s">
        <v>1217</v>
      </c>
      <c r="D1233" s="125" t="s">
        <v>118</v>
      </c>
      <c r="E1233" s="126" t="s">
        <v>2285</v>
      </c>
      <c r="F1233" s="127" t="s">
        <v>2286</v>
      </c>
      <c r="G1233" s="128" t="s">
        <v>128</v>
      </c>
      <c r="H1233" s="129">
        <v>20</v>
      </c>
      <c r="I1233" s="130"/>
      <c r="J1233" s="131">
        <f>ROUND(I1233*H1233,2)</f>
        <v>0</v>
      </c>
      <c r="K1233" s="127" t="s">
        <v>122</v>
      </c>
      <c r="L1233" s="29"/>
      <c r="M1233" s="132" t="s">
        <v>3</v>
      </c>
      <c r="N1233" s="133" t="s">
        <v>39</v>
      </c>
      <c r="P1233" s="134">
        <f>O1233*H1233</f>
        <v>0</v>
      </c>
      <c r="Q1233" s="134">
        <v>0</v>
      </c>
      <c r="R1233" s="134">
        <f>Q1233*H1233</f>
        <v>0</v>
      </c>
      <c r="S1233" s="134">
        <v>0</v>
      </c>
      <c r="T1233" s="135">
        <f>S1233*H1233</f>
        <v>0</v>
      </c>
      <c r="AR1233" s="136" t="s">
        <v>123</v>
      </c>
      <c r="AT1233" s="136" t="s">
        <v>118</v>
      </c>
      <c r="AU1233" s="136" t="s">
        <v>78</v>
      </c>
      <c r="AY1233" s="14" t="s">
        <v>115</v>
      </c>
      <c r="BE1233" s="137">
        <f>IF(N1233="základní",J1233,0)</f>
        <v>0</v>
      </c>
      <c r="BF1233" s="137">
        <f>IF(N1233="snížená",J1233,0)</f>
        <v>0</v>
      </c>
      <c r="BG1233" s="137">
        <f>IF(N1233="zákl. přenesená",J1233,0)</f>
        <v>0</v>
      </c>
      <c r="BH1233" s="137">
        <f>IF(N1233="sníž. přenesená",J1233,0)</f>
        <v>0</v>
      </c>
      <c r="BI1233" s="137">
        <f>IF(N1233="nulová",J1233,0)</f>
        <v>0</v>
      </c>
      <c r="BJ1233" s="14" t="s">
        <v>76</v>
      </c>
      <c r="BK1233" s="137">
        <f>ROUND(I1233*H1233,2)</f>
        <v>0</v>
      </c>
      <c r="BL1233" s="14" t="s">
        <v>123</v>
      </c>
      <c r="BM1233" s="136" t="s">
        <v>2287</v>
      </c>
    </row>
    <row r="1234" spans="2:65" s="1" customFormat="1" ht="39" x14ac:dyDescent="0.2">
      <c r="B1234" s="29"/>
      <c r="D1234" s="138" t="s">
        <v>124</v>
      </c>
      <c r="F1234" s="139" t="s">
        <v>2256</v>
      </c>
      <c r="I1234" s="140"/>
      <c r="L1234" s="29"/>
      <c r="M1234" s="141"/>
      <c r="T1234" s="50"/>
      <c r="AT1234" s="14" t="s">
        <v>124</v>
      </c>
      <c r="AU1234" s="14" t="s">
        <v>78</v>
      </c>
    </row>
    <row r="1235" spans="2:65" s="1" customFormat="1" ht="37.9" customHeight="1" x14ac:dyDescent="0.2">
      <c r="B1235" s="124"/>
      <c r="C1235" s="125" t="s">
        <v>2288</v>
      </c>
      <c r="D1235" s="125" t="s">
        <v>118</v>
      </c>
      <c r="E1235" s="126" t="s">
        <v>2289</v>
      </c>
      <c r="F1235" s="127" t="s">
        <v>2290</v>
      </c>
      <c r="G1235" s="128" t="s">
        <v>223</v>
      </c>
      <c r="H1235" s="129">
        <v>10</v>
      </c>
      <c r="I1235" s="130"/>
      <c r="J1235" s="131">
        <f>ROUND(I1235*H1235,2)</f>
        <v>0</v>
      </c>
      <c r="K1235" s="127" t="s">
        <v>122</v>
      </c>
      <c r="L1235" s="29"/>
      <c r="M1235" s="132" t="s">
        <v>3</v>
      </c>
      <c r="N1235" s="133" t="s">
        <v>39</v>
      </c>
      <c r="P1235" s="134">
        <f>O1235*H1235</f>
        <v>0</v>
      </c>
      <c r="Q1235" s="134">
        <v>0</v>
      </c>
      <c r="R1235" s="134">
        <f>Q1235*H1235</f>
        <v>0</v>
      </c>
      <c r="S1235" s="134">
        <v>0</v>
      </c>
      <c r="T1235" s="135">
        <f>S1235*H1235</f>
        <v>0</v>
      </c>
      <c r="AR1235" s="136" t="s">
        <v>123</v>
      </c>
      <c r="AT1235" s="136" t="s">
        <v>118</v>
      </c>
      <c r="AU1235" s="136" t="s">
        <v>78</v>
      </c>
      <c r="AY1235" s="14" t="s">
        <v>115</v>
      </c>
      <c r="BE1235" s="137">
        <f>IF(N1235="základní",J1235,0)</f>
        <v>0</v>
      </c>
      <c r="BF1235" s="137">
        <f>IF(N1235="snížená",J1235,0)</f>
        <v>0</v>
      </c>
      <c r="BG1235" s="137">
        <f>IF(N1235="zákl. přenesená",J1235,0)</f>
        <v>0</v>
      </c>
      <c r="BH1235" s="137">
        <f>IF(N1235="sníž. přenesená",J1235,0)</f>
        <v>0</v>
      </c>
      <c r="BI1235" s="137">
        <f>IF(N1235="nulová",J1235,0)</f>
        <v>0</v>
      </c>
      <c r="BJ1235" s="14" t="s">
        <v>76</v>
      </c>
      <c r="BK1235" s="137">
        <f>ROUND(I1235*H1235,2)</f>
        <v>0</v>
      </c>
      <c r="BL1235" s="14" t="s">
        <v>123</v>
      </c>
      <c r="BM1235" s="136" t="s">
        <v>2291</v>
      </c>
    </row>
    <row r="1236" spans="2:65" s="1" customFormat="1" ht="29.25" x14ac:dyDescent="0.2">
      <c r="B1236" s="29"/>
      <c r="D1236" s="138" t="s">
        <v>124</v>
      </c>
      <c r="F1236" s="139" t="s">
        <v>2292</v>
      </c>
      <c r="I1236" s="140"/>
      <c r="L1236" s="29"/>
      <c r="M1236" s="141"/>
      <c r="T1236" s="50"/>
      <c r="AT1236" s="14" t="s">
        <v>124</v>
      </c>
      <c r="AU1236" s="14" t="s">
        <v>78</v>
      </c>
    </row>
    <row r="1237" spans="2:65" s="1" customFormat="1" ht="37.9" customHeight="1" x14ac:dyDescent="0.2">
      <c r="B1237" s="124"/>
      <c r="C1237" s="125" t="s">
        <v>1220</v>
      </c>
      <c r="D1237" s="125" t="s">
        <v>118</v>
      </c>
      <c r="E1237" s="126" t="s">
        <v>2293</v>
      </c>
      <c r="F1237" s="127" t="s">
        <v>2294</v>
      </c>
      <c r="G1237" s="128" t="s">
        <v>223</v>
      </c>
      <c r="H1237" s="129">
        <v>10</v>
      </c>
      <c r="I1237" s="130"/>
      <c r="J1237" s="131">
        <f>ROUND(I1237*H1237,2)</f>
        <v>0</v>
      </c>
      <c r="K1237" s="127" t="s">
        <v>122</v>
      </c>
      <c r="L1237" s="29"/>
      <c r="M1237" s="132" t="s">
        <v>3</v>
      </c>
      <c r="N1237" s="133" t="s">
        <v>39</v>
      </c>
      <c r="P1237" s="134">
        <f>O1237*H1237</f>
        <v>0</v>
      </c>
      <c r="Q1237" s="134">
        <v>0</v>
      </c>
      <c r="R1237" s="134">
        <f>Q1237*H1237</f>
        <v>0</v>
      </c>
      <c r="S1237" s="134">
        <v>0</v>
      </c>
      <c r="T1237" s="135">
        <f>S1237*H1237</f>
        <v>0</v>
      </c>
      <c r="AR1237" s="136" t="s">
        <v>123</v>
      </c>
      <c r="AT1237" s="136" t="s">
        <v>118</v>
      </c>
      <c r="AU1237" s="136" t="s">
        <v>78</v>
      </c>
      <c r="AY1237" s="14" t="s">
        <v>115</v>
      </c>
      <c r="BE1237" s="137">
        <f>IF(N1237="základní",J1237,0)</f>
        <v>0</v>
      </c>
      <c r="BF1237" s="137">
        <f>IF(N1237="snížená",J1237,0)</f>
        <v>0</v>
      </c>
      <c r="BG1237" s="137">
        <f>IF(N1237="zákl. přenesená",J1237,0)</f>
        <v>0</v>
      </c>
      <c r="BH1237" s="137">
        <f>IF(N1237="sníž. přenesená",J1237,0)</f>
        <v>0</v>
      </c>
      <c r="BI1237" s="137">
        <f>IF(N1237="nulová",J1237,0)</f>
        <v>0</v>
      </c>
      <c r="BJ1237" s="14" t="s">
        <v>76</v>
      </c>
      <c r="BK1237" s="137">
        <f>ROUND(I1237*H1237,2)</f>
        <v>0</v>
      </c>
      <c r="BL1237" s="14" t="s">
        <v>123</v>
      </c>
      <c r="BM1237" s="136" t="s">
        <v>2295</v>
      </c>
    </row>
    <row r="1238" spans="2:65" s="1" customFormat="1" ht="29.25" x14ac:dyDescent="0.2">
      <c r="B1238" s="29"/>
      <c r="D1238" s="138" t="s">
        <v>124</v>
      </c>
      <c r="F1238" s="139" t="s">
        <v>2292</v>
      </c>
      <c r="I1238" s="140"/>
      <c r="L1238" s="29"/>
      <c r="M1238" s="141"/>
      <c r="T1238" s="50"/>
      <c r="AT1238" s="14" t="s">
        <v>124</v>
      </c>
      <c r="AU1238" s="14" t="s">
        <v>78</v>
      </c>
    </row>
    <row r="1239" spans="2:65" s="1" customFormat="1" ht="37.9" customHeight="1" x14ac:dyDescent="0.2">
      <c r="B1239" s="124"/>
      <c r="C1239" s="125" t="s">
        <v>2296</v>
      </c>
      <c r="D1239" s="125" t="s">
        <v>118</v>
      </c>
      <c r="E1239" s="126" t="s">
        <v>2297</v>
      </c>
      <c r="F1239" s="127" t="s">
        <v>2298</v>
      </c>
      <c r="G1239" s="128" t="s">
        <v>223</v>
      </c>
      <c r="H1239" s="129">
        <v>10</v>
      </c>
      <c r="I1239" s="130"/>
      <c r="J1239" s="131">
        <f>ROUND(I1239*H1239,2)</f>
        <v>0</v>
      </c>
      <c r="K1239" s="127" t="s">
        <v>122</v>
      </c>
      <c r="L1239" s="29"/>
      <c r="M1239" s="132" t="s">
        <v>3</v>
      </c>
      <c r="N1239" s="133" t="s">
        <v>39</v>
      </c>
      <c r="P1239" s="134">
        <f>O1239*H1239</f>
        <v>0</v>
      </c>
      <c r="Q1239" s="134">
        <v>0</v>
      </c>
      <c r="R1239" s="134">
        <f>Q1239*H1239</f>
        <v>0</v>
      </c>
      <c r="S1239" s="134">
        <v>0</v>
      </c>
      <c r="T1239" s="135">
        <f>S1239*H1239</f>
        <v>0</v>
      </c>
      <c r="AR1239" s="136" t="s">
        <v>123</v>
      </c>
      <c r="AT1239" s="136" t="s">
        <v>118</v>
      </c>
      <c r="AU1239" s="136" t="s">
        <v>78</v>
      </c>
      <c r="AY1239" s="14" t="s">
        <v>115</v>
      </c>
      <c r="BE1239" s="137">
        <f>IF(N1239="základní",J1239,0)</f>
        <v>0</v>
      </c>
      <c r="BF1239" s="137">
        <f>IF(N1239="snížená",J1239,0)</f>
        <v>0</v>
      </c>
      <c r="BG1239" s="137">
        <f>IF(N1239="zákl. přenesená",J1239,0)</f>
        <v>0</v>
      </c>
      <c r="BH1239" s="137">
        <f>IF(N1239="sníž. přenesená",J1239,0)</f>
        <v>0</v>
      </c>
      <c r="BI1239" s="137">
        <f>IF(N1239="nulová",J1239,0)</f>
        <v>0</v>
      </c>
      <c r="BJ1239" s="14" t="s">
        <v>76</v>
      </c>
      <c r="BK1239" s="137">
        <f>ROUND(I1239*H1239,2)</f>
        <v>0</v>
      </c>
      <c r="BL1239" s="14" t="s">
        <v>123</v>
      </c>
      <c r="BM1239" s="136" t="s">
        <v>2299</v>
      </c>
    </row>
    <row r="1240" spans="2:65" s="1" customFormat="1" ht="29.25" x14ac:dyDescent="0.2">
      <c r="B1240" s="29"/>
      <c r="D1240" s="138" t="s">
        <v>124</v>
      </c>
      <c r="F1240" s="139" t="s">
        <v>2292</v>
      </c>
      <c r="I1240" s="140"/>
      <c r="L1240" s="29"/>
      <c r="M1240" s="141"/>
      <c r="T1240" s="50"/>
      <c r="AT1240" s="14" t="s">
        <v>124</v>
      </c>
      <c r="AU1240" s="14" t="s">
        <v>78</v>
      </c>
    </row>
    <row r="1241" spans="2:65" s="1" customFormat="1" ht="37.9" customHeight="1" x14ac:dyDescent="0.2">
      <c r="B1241" s="124"/>
      <c r="C1241" s="125" t="s">
        <v>1225</v>
      </c>
      <c r="D1241" s="125" t="s">
        <v>118</v>
      </c>
      <c r="E1241" s="126" t="s">
        <v>2300</v>
      </c>
      <c r="F1241" s="127" t="s">
        <v>2301</v>
      </c>
      <c r="G1241" s="128" t="s">
        <v>128</v>
      </c>
      <c r="H1241" s="129">
        <v>20</v>
      </c>
      <c r="I1241" s="130"/>
      <c r="J1241" s="131">
        <f>ROUND(I1241*H1241,2)</f>
        <v>0</v>
      </c>
      <c r="K1241" s="127" t="s">
        <v>122</v>
      </c>
      <c r="L1241" s="29"/>
      <c r="M1241" s="132" t="s">
        <v>3</v>
      </c>
      <c r="N1241" s="133" t="s">
        <v>39</v>
      </c>
      <c r="P1241" s="134">
        <f>O1241*H1241</f>
        <v>0</v>
      </c>
      <c r="Q1241" s="134">
        <v>0</v>
      </c>
      <c r="R1241" s="134">
        <f>Q1241*H1241</f>
        <v>0</v>
      </c>
      <c r="S1241" s="134">
        <v>0</v>
      </c>
      <c r="T1241" s="135">
        <f>S1241*H1241</f>
        <v>0</v>
      </c>
      <c r="AR1241" s="136" t="s">
        <v>123</v>
      </c>
      <c r="AT1241" s="136" t="s">
        <v>118</v>
      </c>
      <c r="AU1241" s="136" t="s">
        <v>78</v>
      </c>
      <c r="AY1241" s="14" t="s">
        <v>115</v>
      </c>
      <c r="BE1241" s="137">
        <f>IF(N1241="základní",J1241,0)</f>
        <v>0</v>
      </c>
      <c r="BF1241" s="137">
        <f>IF(N1241="snížená",J1241,0)</f>
        <v>0</v>
      </c>
      <c r="BG1241" s="137">
        <f>IF(N1241="zákl. přenesená",J1241,0)</f>
        <v>0</v>
      </c>
      <c r="BH1241" s="137">
        <f>IF(N1241="sníž. přenesená",J1241,0)</f>
        <v>0</v>
      </c>
      <c r="BI1241" s="137">
        <f>IF(N1241="nulová",J1241,0)</f>
        <v>0</v>
      </c>
      <c r="BJ1241" s="14" t="s">
        <v>76</v>
      </c>
      <c r="BK1241" s="137">
        <f>ROUND(I1241*H1241,2)</f>
        <v>0</v>
      </c>
      <c r="BL1241" s="14" t="s">
        <v>123</v>
      </c>
      <c r="BM1241" s="136" t="s">
        <v>2302</v>
      </c>
    </row>
    <row r="1242" spans="2:65" s="1" customFormat="1" ht="29.25" x14ac:dyDescent="0.2">
      <c r="B1242" s="29"/>
      <c r="D1242" s="138" t="s">
        <v>124</v>
      </c>
      <c r="F1242" s="139" t="s">
        <v>2303</v>
      </c>
      <c r="I1242" s="140"/>
      <c r="L1242" s="29"/>
      <c r="M1242" s="141"/>
      <c r="T1242" s="50"/>
      <c r="AT1242" s="14" t="s">
        <v>124</v>
      </c>
      <c r="AU1242" s="14" t="s">
        <v>78</v>
      </c>
    </row>
    <row r="1243" spans="2:65" s="1" customFormat="1" ht="37.9" customHeight="1" x14ac:dyDescent="0.2">
      <c r="B1243" s="124"/>
      <c r="C1243" s="125" t="s">
        <v>2304</v>
      </c>
      <c r="D1243" s="125" t="s">
        <v>118</v>
      </c>
      <c r="E1243" s="126" t="s">
        <v>2305</v>
      </c>
      <c r="F1243" s="127" t="s">
        <v>2306</v>
      </c>
      <c r="G1243" s="128" t="s">
        <v>128</v>
      </c>
      <c r="H1243" s="129">
        <v>20</v>
      </c>
      <c r="I1243" s="130"/>
      <c r="J1243" s="131">
        <f>ROUND(I1243*H1243,2)</f>
        <v>0</v>
      </c>
      <c r="K1243" s="127" t="s">
        <v>122</v>
      </c>
      <c r="L1243" s="29"/>
      <c r="M1243" s="132" t="s">
        <v>3</v>
      </c>
      <c r="N1243" s="133" t="s">
        <v>39</v>
      </c>
      <c r="P1243" s="134">
        <f>O1243*H1243</f>
        <v>0</v>
      </c>
      <c r="Q1243" s="134">
        <v>0</v>
      </c>
      <c r="R1243" s="134">
        <f>Q1243*H1243</f>
        <v>0</v>
      </c>
      <c r="S1243" s="134">
        <v>0</v>
      </c>
      <c r="T1243" s="135">
        <f>S1243*H1243</f>
        <v>0</v>
      </c>
      <c r="AR1243" s="136" t="s">
        <v>123</v>
      </c>
      <c r="AT1243" s="136" t="s">
        <v>118</v>
      </c>
      <c r="AU1243" s="136" t="s">
        <v>78</v>
      </c>
      <c r="AY1243" s="14" t="s">
        <v>115</v>
      </c>
      <c r="BE1243" s="137">
        <f>IF(N1243="základní",J1243,0)</f>
        <v>0</v>
      </c>
      <c r="BF1243" s="137">
        <f>IF(N1243="snížená",J1243,0)</f>
        <v>0</v>
      </c>
      <c r="BG1243" s="137">
        <f>IF(N1243="zákl. přenesená",J1243,0)</f>
        <v>0</v>
      </c>
      <c r="BH1243" s="137">
        <f>IF(N1243="sníž. přenesená",J1243,0)</f>
        <v>0</v>
      </c>
      <c r="BI1243" s="137">
        <f>IF(N1243="nulová",J1243,0)</f>
        <v>0</v>
      </c>
      <c r="BJ1243" s="14" t="s">
        <v>76</v>
      </c>
      <c r="BK1243" s="137">
        <f>ROUND(I1243*H1243,2)</f>
        <v>0</v>
      </c>
      <c r="BL1243" s="14" t="s">
        <v>123</v>
      </c>
      <c r="BM1243" s="136" t="s">
        <v>2307</v>
      </c>
    </row>
    <row r="1244" spans="2:65" s="1" customFormat="1" ht="29.25" x14ac:dyDescent="0.2">
      <c r="B1244" s="29"/>
      <c r="D1244" s="138" t="s">
        <v>124</v>
      </c>
      <c r="F1244" s="139" t="s">
        <v>2303</v>
      </c>
      <c r="I1244" s="140"/>
      <c r="L1244" s="29"/>
      <c r="M1244" s="141"/>
      <c r="T1244" s="50"/>
      <c r="AT1244" s="14" t="s">
        <v>124</v>
      </c>
      <c r="AU1244" s="14" t="s">
        <v>78</v>
      </c>
    </row>
    <row r="1245" spans="2:65" s="1" customFormat="1" ht="37.9" customHeight="1" x14ac:dyDescent="0.2">
      <c r="B1245" s="124"/>
      <c r="C1245" s="125" t="s">
        <v>1228</v>
      </c>
      <c r="D1245" s="125" t="s">
        <v>118</v>
      </c>
      <c r="E1245" s="126" t="s">
        <v>2308</v>
      </c>
      <c r="F1245" s="127" t="s">
        <v>2309</v>
      </c>
      <c r="G1245" s="128" t="s">
        <v>128</v>
      </c>
      <c r="H1245" s="129">
        <v>20</v>
      </c>
      <c r="I1245" s="130"/>
      <c r="J1245" s="131">
        <f>ROUND(I1245*H1245,2)</f>
        <v>0</v>
      </c>
      <c r="K1245" s="127" t="s">
        <v>122</v>
      </c>
      <c r="L1245" s="29"/>
      <c r="M1245" s="132" t="s">
        <v>3</v>
      </c>
      <c r="N1245" s="133" t="s">
        <v>39</v>
      </c>
      <c r="P1245" s="134">
        <f>O1245*H1245</f>
        <v>0</v>
      </c>
      <c r="Q1245" s="134">
        <v>0</v>
      </c>
      <c r="R1245" s="134">
        <f>Q1245*H1245</f>
        <v>0</v>
      </c>
      <c r="S1245" s="134">
        <v>0</v>
      </c>
      <c r="T1245" s="135">
        <f>S1245*H1245</f>
        <v>0</v>
      </c>
      <c r="AR1245" s="136" t="s">
        <v>123</v>
      </c>
      <c r="AT1245" s="136" t="s">
        <v>118</v>
      </c>
      <c r="AU1245" s="136" t="s">
        <v>78</v>
      </c>
      <c r="AY1245" s="14" t="s">
        <v>115</v>
      </c>
      <c r="BE1245" s="137">
        <f>IF(N1245="základní",J1245,0)</f>
        <v>0</v>
      </c>
      <c r="BF1245" s="137">
        <f>IF(N1245="snížená",J1245,0)</f>
        <v>0</v>
      </c>
      <c r="BG1245" s="137">
        <f>IF(N1245="zákl. přenesená",J1245,0)</f>
        <v>0</v>
      </c>
      <c r="BH1245" s="137">
        <f>IF(N1245="sníž. přenesená",J1245,0)</f>
        <v>0</v>
      </c>
      <c r="BI1245" s="137">
        <f>IF(N1245="nulová",J1245,0)</f>
        <v>0</v>
      </c>
      <c r="BJ1245" s="14" t="s">
        <v>76</v>
      </c>
      <c r="BK1245" s="137">
        <f>ROUND(I1245*H1245,2)</f>
        <v>0</v>
      </c>
      <c r="BL1245" s="14" t="s">
        <v>123</v>
      </c>
      <c r="BM1245" s="136" t="s">
        <v>2310</v>
      </c>
    </row>
    <row r="1246" spans="2:65" s="1" customFormat="1" ht="29.25" x14ac:dyDescent="0.2">
      <c r="B1246" s="29"/>
      <c r="D1246" s="138" t="s">
        <v>124</v>
      </c>
      <c r="F1246" s="139" t="s">
        <v>2303</v>
      </c>
      <c r="I1246" s="140"/>
      <c r="L1246" s="29"/>
      <c r="M1246" s="141"/>
      <c r="T1246" s="50"/>
      <c r="AT1246" s="14" t="s">
        <v>124</v>
      </c>
      <c r="AU1246" s="14" t="s">
        <v>78</v>
      </c>
    </row>
    <row r="1247" spans="2:65" s="1" customFormat="1" ht="37.9" customHeight="1" x14ac:dyDescent="0.2">
      <c r="B1247" s="124"/>
      <c r="C1247" s="125" t="s">
        <v>2311</v>
      </c>
      <c r="D1247" s="125" t="s">
        <v>118</v>
      </c>
      <c r="E1247" s="126" t="s">
        <v>2312</v>
      </c>
      <c r="F1247" s="127" t="s">
        <v>2313</v>
      </c>
      <c r="G1247" s="128" t="s">
        <v>128</v>
      </c>
      <c r="H1247" s="129">
        <v>20</v>
      </c>
      <c r="I1247" s="130"/>
      <c r="J1247" s="131">
        <f>ROUND(I1247*H1247,2)</f>
        <v>0</v>
      </c>
      <c r="K1247" s="127" t="s">
        <v>122</v>
      </c>
      <c r="L1247" s="29"/>
      <c r="M1247" s="132" t="s">
        <v>3</v>
      </c>
      <c r="N1247" s="133" t="s">
        <v>39</v>
      </c>
      <c r="P1247" s="134">
        <f>O1247*H1247</f>
        <v>0</v>
      </c>
      <c r="Q1247" s="134">
        <v>0</v>
      </c>
      <c r="R1247" s="134">
        <f>Q1247*H1247</f>
        <v>0</v>
      </c>
      <c r="S1247" s="134">
        <v>0</v>
      </c>
      <c r="T1247" s="135">
        <f>S1247*H1247</f>
        <v>0</v>
      </c>
      <c r="AR1247" s="136" t="s">
        <v>123</v>
      </c>
      <c r="AT1247" s="136" t="s">
        <v>118</v>
      </c>
      <c r="AU1247" s="136" t="s">
        <v>78</v>
      </c>
      <c r="AY1247" s="14" t="s">
        <v>115</v>
      </c>
      <c r="BE1247" s="137">
        <f>IF(N1247="základní",J1247,0)</f>
        <v>0</v>
      </c>
      <c r="BF1247" s="137">
        <f>IF(N1247="snížená",J1247,0)</f>
        <v>0</v>
      </c>
      <c r="BG1247" s="137">
        <f>IF(N1247="zákl. přenesená",J1247,0)</f>
        <v>0</v>
      </c>
      <c r="BH1247" s="137">
        <f>IF(N1247="sníž. přenesená",J1247,0)</f>
        <v>0</v>
      </c>
      <c r="BI1247" s="137">
        <f>IF(N1247="nulová",J1247,0)</f>
        <v>0</v>
      </c>
      <c r="BJ1247" s="14" t="s">
        <v>76</v>
      </c>
      <c r="BK1247" s="137">
        <f>ROUND(I1247*H1247,2)</f>
        <v>0</v>
      </c>
      <c r="BL1247" s="14" t="s">
        <v>123</v>
      </c>
      <c r="BM1247" s="136" t="s">
        <v>2314</v>
      </c>
    </row>
    <row r="1248" spans="2:65" s="1" customFormat="1" ht="29.25" x14ac:dyDescent="0.2">
      <c r="B1248" s="29"/>
      <c r="D1248" s="138" t="s">
        <v>124</v>
      </c>
      <c r="F1248" s="139" t="s">
        <v>2303</v>
      </c>
      <c r="I1248" s="140"/>
      <c r="L1248" s="29"/>
      <c r="M1248" s="141"/>
      <c r="T1248" s="50"/>
      <c r="AT1248" s="14" t="s">
        <v>124</v>
      </c>
      <c r="AU1248" s="14" t="s">
        <v>78</v>
      </c>
    </row>
    <row r="1249" spans="2:65" s="1" customFormat="1" ht="44.25" customHeight="1" x14ac:dyDescent="0.2">
      <c r="B1249" s="124"/>
      <c r="C1249" s="125" t="s">
        <v>1233</v>
      </c>
      <c r="D1249" s="125" t="s">
        <v>118</v>
      </c>
      <c r="E1249" s="126" t="s">
        <v>2315</v>
      </c>
      <c r="F1249" s="127" t="s">
        <v>2316</v>
      </c>
      <c r="G1249" s="128" t="s">
        <v>128</v>
      </c>
      <c r="H1249" s="129">
        <v>20</v>
      </c>
      <c r="I1249" s="130"/>
      <c r="J1249" s="131">
        <f>ROUND(I1249*H1249,2)</f>
        <v>0</v>
      </c>
      <c r="K1249" s="127" t="s">
        <v>122</v>
      </c>
      <c r="L1249" s="29"/>
      <c r="M1249" s="132" t="s">
        <v>3</v>
      </c>
      <c r="N1249" s="133" t="s">
        <v>39</v>
      </c>
      <c r="P1249" s="134">
        <f>O1249*H1249</f>
        <v>0</v>
      </c>
      <c r="Q1249" s="134">
        <v>0</v>
      </c>
      <c r="R1249" s="134">
        <f>Q1249*H1249</f>
        <v>0</v>
      </c>
      <c r="S1249" s="134">
        <v>0</v>
      </c>
      <c r="T1249" s="135">
        <f>S1249*H1249</f>
        <v>0</v>
      </c>
      <c r="AR1249" s="136" t="s">
        <v>123</v>
      </c>
      <c r="AT1249" s="136" t="s">
        <v>118</v>
      </c>
      <c r="AU1249" s="136" t="s">
        <v>78</v>
      </c>
      <c r="AY1249" s="14" t="s">
        <v>115</v>
      </c>
      <c r="BE1249" s="137">
        <f>IF(N1249="základní",J1249,0)</f>
        <v>0</v>
      </c>
      <c r="BF1249" s="137">
        <f>IF(N1249="snížená",J1249,0)</f>
        <v>0</v>
      </c>
      <c r="BG1249" s="137">
        <f>IF(N1249="zákl. přenesená",J1249,0)</f>
        <v>0</v>
      </c>
      <c r="BH1249" s="137">
        <f>IF(N1249="sníž. přenesená",J1249,0)</f>
        <v>0</v>
      </c>
      <c r="BI1249" s="137">
        <f>IF(N1249="nulová",J1249,0)</f>
        <v>0</v>
      </c>
      <c r="BJ1249" s="14" t="s">
        <v>76</v>
      </c>
      <c r="BK1249" s="137">
        <f>ROUND(I1249*H1249,2)</f>
        <v>0</v>
      </c>
      <c r="BL1249" s="14" t="s">
        <v>123</v>
      </c>
      <c r="BM1249" s="136" t="s">
        <v>2317</v>
      </c>
    </row>
    <row r="1250" spans="2:65" s="1" customFormat="1" ht="29.25" x14ac:dyDescent="0.2">
      <c r="B1250" s="29"/>
      <c r="D1250" s="138" t="s">
        <v>124</v>
      </c>
      <c r="F1250" s="139" t="s">
        <v>2303</v>
      </c>
      <c r="I1250" s="140"/>
      <c r="L1250" s="29"/>
      <c r="M1250" s="141"/>
      <c r="T1250" s="50"/>
      <c r="AT1250" s="14" t="s">
        <v>124</v>
      </c>
      <c r="AU1250" s="14" t="s">
        <v>78</v>
      </c>
    </row>
    <row r="1251" spans="2:65" s="1" customFormat="1" ht="44.25" customHeight="1" x14ac:dyDescent="0.2">
      <c r="B1251" s="124"/>
      <c r="C1251" s="125" t="s">
        <v>2318</v>
      </c>
      <c r="D1251" s="125" t="s">
        <v>118</v>
      </c>
      <c r="E1251" s="126" t="s">
        <v>2319</v>
      </c>
      <c r="F1251" s="127" t="s">
        <v>2320</v>
      </c>
      <c r="G1251" s="128" t="s">
        <v>128</v>
      </c>
      <c r="H1251" s="129">
        <v>20</v>
      </c>
      <c r="I1251" s="130"/>
      <c r="J1251" s="131">
        <f>ROUND(I1251*H1251,2)</f>
        <v>0</v>
      </c>
      <c r="K1251" s="127" t="s">
        <v>122</v>
      </c>
      <c r="L1251" s="29"/>
      <c r="M1251" s="132" t="s">
        <v>3</v>
      </c>
      <c r="N1251" s="133" t="s">
        <v>39</v>
      </c>
      <c r="P1251" s="134">
        <f>O1251*H1251</f>
        <v>0</v>
      </c>
      <c r="Q1251" s="134">
        <v>0</v>
      </c>
      <c r="R1251" s="134">
        <f>Q1251*H1251</f>
        <v>0</v>
      </c>
      <c r="S1251" s="134">
        <v>0</v>
      </c>
      <c r="T1251" s="135">
        <f>S1251*H1251</f>
        <v>0</v>
      </c>
      <c r="AR1251" s="136" t="s">
        <v>123</v>
      </c>
      <c r="AT1251" s="136" t="s">
        <v>118</v>
      </c>
      <c r="AU1251" s="136" t="s">
        <v>78</v>
      </c>
      <c r="AY1251" s="14" t="s">
        <v>115</v>
      </c>
      <c r="BE1251" s="137">
        <f>IF(N1251="základní",J1251,0)</f>
        <v>0</v>
      </c>
      <c r="BF1251" s="137">
        <f>IF(N1251="snížená",J1251,0)</f>
        <v>0</v>
      </c>
      <c r="BG1251" s="137">
        <f>IF(N1251="zákl. přenesená",J1251,0)</f>
        <v>0</v>
      </c>
      <c r="BH1251" s="137">
        <f>IF(N1251="sníž. přenesená",J1251,0)</f>
        <v>0</v>
      </c>
      <c r="BI1251" s="137">
        <f>IF(N1251="nulová",J1251,0)</f>
        <v>0</v>
      </c>
      <c r="BJ1251" s="14" t="s">
        <v>76</v>
      </c>
      <c r="BK1251" s="137">
        <f>ROUND(I1251*H1251,2)</f>
        <v>0</v>
      </c>
      <c r="BL1251" s="14" t="s">
        <v>123</v>
      </c>
      <c r="BM1251" s="136" t="s">
        <v>2321</v>
      </c>
    </row>
    <row r="1252" spans="2:65" s="1" customFormat="1" ht="29.25" x14ac:dyDescent="0.2">
      <c r="B1252" s="29"/>
      <c r="D1252" s="138" t="s">
        <v>124</v>
      </c>
      <c r="F1252" s="139" t="s">
        <v>2303</v>
      </c>
      <c r="I1252" s="140"/>
      <c r="L1252" s="29"/>
      <c r="M1252" s="141"/>
      <c r="T1252" s="50"/>
      <c r="AT1252" s="14" t="s">
        <v>124</v>
      </c>
      <c r="AU1252" s="14" t="s">
        <v>78</v>
      </c>
    </row>
    <row r="1253" spans="2:65" s="1" customFormat="1" ht="44.25" customHeight="1" x14ac:dyDescent="0.2">
      <c r="B1253" s="124"/>
      <c r="C1253" s="125" t="s">
        <v>1236</v>
      </c>
      <c r="D1253" s="125" t="s">
        <v>118</v>
      </c>
      <c r="E1253" s="126" t="s">
        <v>2322</v>
      </c>
      <c r="F1253" s="127" t="s">
        <v>2323</v>
      </c>
      <c r="G1253" s="128" t="s">
        <v>408</v>
      </c>
      <c r="H1253" s="129">
        <v>2</v>
      </c>
      <c r="I1253" s="130"/>
      <c r="J1253" s="131">
        <f>ROUND(I1253*H1253,2)</f>
        <v>0</v>
      </c>
      <c r="K1253" s="127" t="s">
        <v>122</v>
      </c>
      <c r="L1253" s="29"/>
      <c r="M1253" s="132" t="s">
        <v>3</v>
      </c>
      <c r="N1253" s="133" t="s">
        <v>39</v>
      </c>
      <c r="P1253" s="134">
        <f>O1253*H1253</f>
        <v>0</v>
      </c>
      <c r="Q1253" s="134">
        <v>0</v>
      </c>
      <c r="R1253" s="134">
        <f>Q1253*H1253</f>
        <v>0</v>
      </c>
      <c r="S1253" s="134">
        <v>0</v>
      </c>
      <c r="T1253" s="135">
        <f>S1253*H1253</f>
        <v>0</v>
      </c>
      <c r="AR1253" s="136" t="s">
        <v>123</v>
      </c>
      <c r="AT1253" s="136" t="s">
        <v>118</v>
      </c>
      <c r="AU1253" s="136" t="s">
        <v>78</v>
      </c>
      <c r="AY1253" s="14" t="s">
        <v>115</v>
      </c>
      <c r="BE1253" s="137">
        <f>IF(N1253="základní",J1253,0)</f>
        <v>0</v>
      </c>
      <c r="BF1253" s="137">
        <f>IF(N1253="snížená",J1253,0)</f>
        <v>0</v>
      </c>
      <c r="BG1253" s="137">
        <f>IF(N1253="zákl. přenesená",J1253,0)</f>
        <v>0</v>
      </c>
      <c r="BH1253" s="137">
        <f>IF(N1253="sníž. přenesená",J1253,0)</f>
        <v>0</v>
      </c>
      <c r="BI1253" s="137">
        <f>IF(N1253="nulová",J1253,0)</f>
        <v>0</v>
      </c>
      <c r="BJ1253" s="14" t="s">
        <v>76</v>
      </c>
      <c r="BK1253" s="137">
        <f>ROUND(I1253*H1253,2)</f>
        <v>0</v>
      </c>
      <c r="BL1253" s="14" t="s">
        <v>123</v>
      </c>
      <c r="BM1253" s="136" t="s">
        <v>2324</v>
      </c>
    </row>
    <row r="1254" spans="2:65" s="1" customFormat="1" ht="29.25" x14ac:dyDescent="0.2">
      <c r="B1254" s="29"/>
      <c r="D1254" s="138" t="s">
        <v>124</v>
      </c>
      <c r="F1254" s="139" t="s">
        <v>2303</v>
      </c>
      <c r="I1254" s="140"/>
      <c r="L1254" s="29"/>
      <c r="M1254" s="141"/>
      <c r="T1254" s="50"/>
      <c r="AT1254" s="14" t="s">
        <v>124</v>
      </c>
      <c r="AU1254" s="14" t="s">
        <v>78</v>
      </c>
    </row>
    <row r="1255" spans="2:65" s="1" customFormat="1" ht="49.15" customHeight="1" x14ac:dyDescent="0.2">
      <c r="B1255" s="124"/>
      <c r="C1255" s="125" t="s">
        <v>2325</v>
      </c>
      <c r="D1255" s="125" t="s">
        <v>118</v>
      </c>
      <c r="E1255" s="126" t="s">
        <v>2326</v>
      </c>
      <c r="F1255" s="127" t="s">
        <v>2327</v>
      </c>
      <c r="G1255" s="128" t="s">
        <v>128</v>
      </c>
      <c r="H1255" s="129">
        <v>20</v>
      </c>
      <c r="I1255" s="130"/>
      <c r="J1255" s="131">
        <f>ROUND(I1255*H1255,2)</f>
        <v>0</v>
      </c>
      <c r="K1255" s="127" t="s">
        <v>122</v>
      </c>
      <c r="L1255" s="29"/>
      <c r="M1255" s="132" t="s">
        <v>3</v>
      </c>
      <c r="N1255" s="133" t="s">
        <v>39</v>
      </c>
      <c r="P1255" s="134">
        <f>O1255*H1255</f>
        <v>0</v>
      </c>
      <c r="Q1255" s="134">
        <v>0</v>
      </c>
      <c r="R1255" s="134">
        <f>Q1255*H1255</f>
        <v>0</v>
      </c>
      <c r="S1255" s="134">
        <v>0</v>
      </c>
      <c r="T1255" s="135">
        <f>S1255*H1255</f>
        <v>0</v>
      </c>
      <c r="AR1255" s="136" t="s">
        <v>123</v>
      </c>
      <c r="AT1255" s="136" t="s">
        <v>118</v>
      </c>
      <c r="AU1255" s="136" t="s">
        <v>78</v>
      </c>
      <c r="AY1255" s="14" t="s">
        <v>115</v>
      </c>
      <c r="BE1255" s="137">
        <f>IF(N1255="základní",J1255,0)</f>
        <v>0</v>
      </c>
      <c r="BF1255" s="137">
        <f>IF(N1255="snížená",J1255,0)</f>
        <v>0</v>
      </c>
      <c r="BG1255" s="137">
        <f>IF(N1255="zákl. přenesená",J1255,0)</f>
        <v>0</v>
      </c>
      <c r="BH1255" s="137">
        <f>IF(N1255="sníž. přenesená",J1255,0)</f>
        <v>0</v>
      </c>
      <c r="BI1255" s="137">
        <f>IF(N1255="nulová",J1255,0)</f>
        <v>0</v>
      </c>
      <c r="BJ1255" s="14" t="s">
        <v>76</v>
      </c>
      <c r="BK1255" s="137">
        <f>ROUND(I1255*H1255,2)</f>
        <v>0</v>
      </c>
      <c r="BL1255" s="14" t="s">
        <v>123</v>
      </c>
      <c r="BM1255" s="136" t="s">
        <v>2328</v>
      </c>
    </row>
    <row r="1256" spans="2:65" s="1" customFormat="1" ht="39" x14ac:dyDescent="0.2">
      <c r="B1256" s="29"/>
      <c r="D1256" s="138" t="s">
        <v>124</v>
      </c>
      <c r="F1256" s="139" t="s">
        <v>2329</v>
      </c>
      <c r="I1256" s="140"/>
      <c r="L1256" s="29"/>
      <c r="M1256" s="141"/>
      <c r="T1256" s="50"/>
      <c r="AT1256" s="14" t="s">
        <v>124</v>
      </c>
      <c r="AU1256" s="14" t="s">
        <v>78</v>
      </c>
    </row>
    <row r="1257" spans="2:65" s="1" customFormat="1" ht="49.15" customHeight="1" x14ac:dyDescent="0.2">
      <c r="B1257" s="124"/>
      <c r="C1257" s="125" t="s">
        <v>1241</v>
      </c>
      <c r="D1257" s="125" t="s">
        <v>118</v>
      </c>
      <c r="E1257" s="126" t="s">
        <v>2330</v>
      </c>
      <c r="F1257" s="127" t="s">
        <v>2331</v>
      </c>
      <c r="G1257" s="128" t="s">
        <v>128</v>
      </c>
      <c r="H1257" s="129">
        <v>20</v>
      </c>
      <c r="I1257" s="130"/>
      <c r="J1257" s="131">
        <f>ROUND(I1257*H1257,2)</f>
        <v>0</v>
      </c>
      <c r="K1257" s="127" t="s">
        <v>122</v>
      </c>
      <c r="L1257" s="29"/>
      <c r="M1257" s="132" t="s">
        <v>3</v>
      </c>
      <c r="N1257" s="133" t="s">
        <v>39</v>
      </c>
      <c r="P1257" s="134">
        <f>O1257*H1257</f>
        <v>0</v>
      </c>
      <c r="Q1257" s="134">
        <v>0</v>
      </c>
      <c r="R1257" s="134">
        <f>Q1257*H1257</f>
        <v>0</v>
      </c>
      <c r="S1257" s="134">
        <v>0</v>
      </c>
      <c r="T1257" s="135">
        <f>S1257*H1257</f>
        <v>0</v>
      </c>
      <c r="AR1257" s="136" t="s">
        <v>123</v>
      </c>
      <c r="AT1257" s="136" t="s">
        <v>118</v>
      </c>
      <c r="AU1257" s="136" t="s">
        <v>78</v>
      </c>
      <c r="AY1257" s="14" t="s">
        <v>115</v>
      </c>
      <c r="BE1257" s="137">
        <f>IF(N1257="základní",J1257,0)</f>
        <v>0</v>
      </c>
      <c r="BF1257" s="137">
        <f>IF(N1257="snížená",J1257,0)</f>
        <v>0</v>
      </c>
      <c r="BG1257" s="137">
        <f>IF(N1257="zákl. přenesená",J1257,0)</f>
        <v>0</v>
      </c>
      <c r="BH1257" s="137">
        <f>IF(N1257="sníž. přenesená",J1257,0)</f>
        <v>0</v>
      </c>
      <c r="BI1257" s="137">
        <f>IF(N1257="nulová",J1257,0)</f>
        <v>0</v>
      </c>
      <c r="BJ1257" s="14" t="s">
        <v>76</v>
      </c>
      <c r="BK1257" s="137">
        <f>ROUND(I1257*H1257,2)</f>
        <v>0</v>
      </c>
      <c r="BL1257" s="14" t="s">
        <v>123</v>
      </c>
      <c r="BM1257" s="136" t="s">
        <v>2332</v>
      </c>
    </row>
    <row r="1258" spans="2:65" s="1" customFormat="1" ht="39" x14ac:dyDescent="0.2">
      <c r="B1258" s="29"/>
      <c r="D1258" s="138" t="s">
        <v>124</v>
      </c>
      <c r="F1258" s="139" t="s">
        <v>2329</v>
      </c>
      <c r="I1258" s="140"/>
      <c r="L1258" s="29"/>
      <c r="M1258" s="141"/>
      <c r="T1258" s="50"/>
      <c r="AT1258" s="14" t="s">
        <v>124</v>
      </c>
      <c r="AU1258" s="14" t="s">
        <v>78</v>
      </c>
    </row>
    <row r="1259" spans="2:65" s="1" customFormat="1" ht="49.15" customHeight="1" x14ac:dyDescent="0.2">
      <c r="B1259" s="124"/>
      <c r="C1259" s="125" t="s">
        <v>2333</v>
      </c>
      <c r="D1259" s="125" t="s">
        <v>118</v>
      </c>
      <c r="E1259" s="126" t="s">
        <v>2334</v>
      </c>
      <c r="F1259" s="127" t="s">
        <v>2335</v>
      </c>
      <c r="G1259" s="128" t="s">
        <v>128</v>
      </c>
      <c r="H1259" s="129">
        <v>20</v>
      </c>
      <c r="I1259" s="130"/>
      <c r="J1259" s="131">
        <f>ROUND(I1259*H1259,2)</f>
        <v>0</v>
      </c>
      <c r="K1259" s="127" t="s">
        <v>122</v>
      </c>
      <c r="L1259" s="29"/>
      <c r="M1259" s="132" t="s">
        <v>3</v>
      </c>
      <c r="N1259" s="133" t="s">
        <v>39</v>
      </c>
      <c r="P1259" s="134">
        <f>O1259*H1259</f>
        <v>0</v>
      </c>
      <c r="Q1259" s="134">
        <v>0</v>
      </c>
      <c r="R1259" s="134">
        <f>Q1259*H1259</f>
        <v>0</v>
      </c>
      <c r="S1259" s="134">
        <v>0</v>
      </c>
      <c r="T1259" s="135">
        <f>S1259*H1259</f>
        <v>0</v>
      </c>
      <c r="AR1259" s="136" t="s">
        <v>123</v>
      </c>
      <c r="AT1259" s="136" t="s">
        <v>118</v>
      </c>
      <c r="AU1259" s="136" t="s">
        <v>78</v>
      </c>
      <c r="AY1259" s="14" t="s">
        <v>115</v>
      </c>
      <c r="BE1259" s="137">
        <f>IF(N1259="základní",J1259,0)</f>
        <v>0</v>
      </c>
      <c r="BF1259" s="137">
        <f>IF(N1259="snížená",J1259,0)</f>
        <v>0</v>
      </c>
      <c r="BG1259" s="137">
        <f>IF(N1259="zákl. přenesená",J1259,0)</f>
        <v>0</v>
      </c>
      <c r="BH1259" s="137">
        <f>IF(N1259="sníž. přenesená",J1259,0)</f>
        <v>0</v>
      </c>
      <c r="BI1259" s="137">
        <f>IF(N1259="nulová",J1259,0)</f>
        <v>0</v>
      </c>
      <c r="BJ1259" s="14" t="s">
        <v>76</v>
      </c>
      <c r="BK1259" s="137">
        <f>ROUND(I1259*H1259,2)</f>
        <v>0</v>
      </c>
      <c r="BL1259" s="14" t="s">
        <v>123</v>
      </c>
      <c r="BM1259" s="136" t="s">
        <v>2336</v>
      </c>
    </row>
    <row r="1260" spans="2:65" s="1" customFormat="1" ht="39" x14ac:dyDescent="0.2">
      <c r="B1260" s="29"/>
      <c r="D1260" s="138" t="s">
        <v>124</v>
      </c>
      <c r="F1260" s="139" t="s">
        <v>2329</v>
      </c>
      <c r="I1260" s="140"/>
      <c r="L1260" s="29"/>
      <c r="M1260" s="141"/>
      <c r="T1260" s="50"/>
      <c r="AT1260" s="14" t="s">
        <v>124</v>
      </c>
      <c r="AU1260" s="14" t="s">
        <v>78</v>
      </c>
    </row>
    <row r="1261" spans="2:65" s="1" customFormat="1" ht="49.15" customHeight="1" x14ac:dyDescent="0.2">
      <c r="B1261" s="124"/>
      <c r="C1261" s="125" t="s">
        <v>1244</v>
      </c>
      <c r="D1261" s="125" t="s">
        <v>118</v>
      </c>
      <c r="E1261" s="126" t="s">
        <v>2337</v>
      </c>
      <c r="F1261" s="127" t="s">
        <v>2338</v>
      </c>
      <c r="G1261" s="128" t="s">
        <v>128</v>
      </c>
      <c r="H1261" s="129">
        <v>20</v>
      </c>
      <c r="I1261" s="130"/>
      <c r="J1261" s="131">
        <f>ROUND(I1261*H1261,2)</f>
        <v>0</v>
      </c>
      <c r="K1261" s="127" t="s">
        <v>122</v>
      </c>
      <c r="L1261" s="29"/>
      <c r="M1261" s="132" t="s">
        <v>3</v>
      </c>
      <c r="N1261" s="133" t="s">
        <v>39</v>
      </c>
      <c r="P1261" s="134">
        <f>O1261*H1261</f>
        <v>0</v>
      </c>
      <c r="Q1261" s="134">
        <v>0</v>
      </c>
      <c r="R1261" s="134">
        <f>Q1261*H1261</f>
        <v>0</v>
      </c>
      <c r="S1261" s="134">
        <v>0</v>
      </c>
      <c r="T1261" s="135">
        <f>S1261*H1261</f>
        <v>0</v>
      </c>
      <c r="AR1261" s="136" t="s">
        <v>123</v>
      </c>
      <c r="AT1261" s="136" t="s">
        <v>118</v>
      </c>
      <c r="AU1261" s="136" t="s">
        <v>78</v>
      </c>
      <c r="AY1261" s="14" t="s">
        <v>115</v>
      </c>
      <c r="BE1261" s="137">
        <f>IF(N1261="základní",J1261,0)</f>
        <v>0</v>
      </c>
      <c r="BF1261" s="137">
        <f>IF(N1261="snížená",J1261,0)</f>
        <v>0</v>
      </c>
      <c r="BG1261" s="137">
        <f>IF(N1261="zákl. přenesená",J1261,0)</f>
        <v>0</v>
      </c>
      <c r="BH1261" s="137">
        <f>IF(N1261="sníž. přenesená",J1261,0)</f>
        <v>0</v>
      </c>
      <c r="BI1261" s="137">
        <f>IF(N1261="nulová",J1261,0)</f>
        <v>0</v>
      </c>
      <c r="BJ1261" s="14" t="s">
        <v>76</v>
      </c>
      <c r="BK1261" s="137">
        <f>ROUND(I1261*H1261,2)</f>
        <v>0</v>
      </c>
      <c r="BL1261" s="14" t="s">
        <v>123</v>
      </c>
      <c r="BM1261" s="136" t="s">
        <v>2339</v>
      </c>
    </row>
    <row r="1262" spans="2:65" s="1" customFormat="1" ht="39" x14ac:dyDescent="0.2">
      <c r="B1262" s="29"/>
      <c r="D1262" s="138" t="s">
        <v>124</v>
      </c>
      <c r="F1262" s="139" t="s">
        <v>2329</v>
      </c>
      <c r="I1262" s="140"/>
      <c r="L1262" s="29"/>
      <c r="M1262" s="141"/>
      <c r="T1262" s="50"/>
      <c r="AT1262" s="14" t="s">
        <v>124</v>
      </c>
      <c r="AU1262" s="14" t="s">
        <v>78</v>
      </c>
    </row>
    <row r="1263" spans="2:65" s="1" customFormat="1" ht="49.15" customHeight="1" x14ac:dyDescent="0.2">
      <c r="B1263" s="124"/>
      <c r="C1263" s="125" t="s">
        <v>2340</v>
      </c>
      <c r="D1263" s="125" t="s">
        <v>118</v>
      </c>
      <c r="E1263" s="126" t="s">
        <v>2341</v>
      </c>
      <c r="F1263" s="127" t="s">
        <v>2342</v>
      </c>
      <c r="G1263" s="128" t="s">
        <v>128</v>
      </c>
      <c r="H1263" s="129">
        <v>20</v>
      </c>
      <c r="I1263" s="130"/>
      <c r="J1263" s="131">
        <f>ROUND(I1263*H1263,2)</f>
        <v>0</v>
      </c>
      <c r="K1263" s="127" t="s">
        <v>122</v>
      </c>
      <c r="L1263" s="29"/>
      <c r="M1263" s="132" t="s">
        <v>3</v>
      </c>
      <c r="N1263" s="133" t="s">
        <v>39</v>
      </c>
      <c r="P1263" s="134">
        <f>O1263*H1263</f>
        <v>0</v>
      </c>
      <c r="Q1263" s="134">
        <v>0</v>
      </c>
      <c r="R1263" s="134">
        <f>Q1263*H1263</f>
        <v>0</v>
      </c>
      <c r="S1263" s="134">
        <v>0</v>
      </c>
      <c r="T1263" s="135">
        <f>S1263*H1263</f>
        <v>0</v>
      </c>
      <c r="AR1263" s="136" t="s">
        <v>123</v>
      </c>
      <c r="AT1263" s="136" t="s">
        <v>118</v>
      </c>
      <c r="AU1263" s="136" t="s">
        <v>78</v>
      </c>
      <c r="AY1263" s="14" t="s">
        <v>115</v>
      </c>
      <c r="BE1263" s="137">
        <f>IF(N1263="základní",J1263,0)</f>
        <v>0</v>
      </c>
      <c r="BF1263" s="137">
        <f>IF(N1263="snížená",J1263,0)</f>
        <v>0</v>
      </c>
      <c r="BG1263" s="137">
        <f>IF(N1263="zákl. přenesená",J1263,0)</f>
        <v>0</v>
      </c>
      <c r="BH1263" s="137">
        <f>IF(N1263="sníž. přenesená",J1263,0)</f>
        <v>0</v>
      </c>
      <c r="BI1263" s="137">
        <f>IF(N1263="nulová",J1263,0)</f>
        <v>0</v>
      </c>
      <c r="BJ1263" s="14" t="s">
        <v>76</v>
      </c>
      <c r="BK1263" s="137">
        <f>ROUND(I1263*H1263,2)</f>
        <v>0</v>
      </c>
      <c r="BL1263" s="14" t="s">
        <v>123</v>
      </c>
      <c r="BM1263" s="136" t="s">
        <v>2343</v>
      </c>
    </row>
    <row r="1264" spans="2:65" s="1" customFormat="1" ht="39" x14ac:dyDescent="0.2">
      <c r="B1264" s="29"/>
      <c r="D1264" s="138" t="s">
        <v>124</v>
      </c>
      <c r="F1264" s="139" t="s">
        <v>2329</v>
      </c>
      <c r="I1264" s="140"/>
      <c r="L1264" s="29"/>
      <c r="M1264" s="141"/>
      <c r="T1264" s="50"/>
      <c r="AT1264" s="14" t="s">
        <v>124</v>
      </c>
      <c r="AU1264" s="14" t="s">
        <v>78</v>
      </c>
    </row>
    <row r="1265" spans="2:65" s="1" customFormat="1" ht="49.15" customHeight="1" x14ac:dyDescent="0.2">
      <c r="B1265" s="124"/>
      <c r="C1265" s="125" t="s">
        <v>1249</v>
      </c>
      <c r="D1265" s="125" t="s">
        <v>118</v>
      </c>
      <c r="E1265" s="126" t="s">
        <v>2344</v>
      </c>
      <c r="F1265" s="127" t="s">
        <v>2345</v>
      </c>
      <c r="G1265" s="128" t="s">
        <v>128</v>
      </c>
      <c r="H1265" s="129">
        <v>20</v>
      </c>
      <c r="I1265" s="130"/>
      <c r="J1265" s="131">
        <f>ROUND(I1265*H1265,2)</f>
        <v>0</v>
      </c>
      <c r="K1265" s="127" t="s">
        <v>122</v>
      </c>
      <c r="L1265" s="29"/>
      <c r="M1265" s="132" t="s">
        <v>3</v>
      </c>
      <c r="N1265" s="133" t="s">
        <v>39</v>
      </c>
      <c r="P1265" s="134">
        <f>O1265*H1265</f>
        <v>0</v>
      </c>
      <c r="Q1265" s="134">
        <v>0</v>
      </c>
      <c r="R1265" s="134">
        <f>Q1265*H1265</f>
        <v>0</v>
      </c>
      <c r="S1265" s="134">
        <v>0</v>
      </c>
      <c r="T1265" s="135">
        <f>S1265*H1265</f>
        <v>0</v>
      </c>
      <c r="AR1265" s="136" t="s">
        <v>123</v>
      </c>
      <c r="AT1265" s="136" t="s">
        <v>118</v>
      </c>
      <c r="AU1265" s="136" t="s">
        <v>78</v>
      </c>
      <c r="AY1265" s="14" t="s">
        <v>115</v>
      </c>
      <c r="BE1265" s="137">
        <f>IF(N1265="základní",J1265,0)</f>
        <v>0</v>
      </c>
      <c r="BF1265" s="137">
        <f>IF(N1265="snížená",J1265,0)</f>
        <v>0</v>
      </c>
      <c r="BG1265" s="137">
        <f>IF(N1265="zákl. přenesená",J1265,0)</f>
        <v>0</v>
      </c>
      <c r="BH1265" s="137">
        <f>IF(N1265="sníž. přenesená",J1265,0)</f>
        <v>0</v>
      </c>
      <c r="BI1265" s="137">
        <f>IF(N1265="nulová",J1265,0)</f>
        <v>0</v>
      </c>
      <c r="BJ1265" s="14" t="s">
        <v>76</v>
      </c>
      <c r="BK1265" s="137">
        <f>ROUND(I1265*H1265,2)</f>
        <v>0</v>
      </c>
      <c r="BL1265" s="14" t="s">
        <v>123</v>
      </c>
      <c r="BM1265" s="136" t="s">
        <v>2346</v>
      </c>
    </row>
    <row r="1266" spans="2:65" s="1" customFormat="1" ht="39" x14ac:dyDescent="0.2">
      <c r="B1266" s="29"/>
      <c r="D1266" s="138" t="s">
        <v>124</v>
      </c>
      <c r="F1266" s="139" t="s">
        <v>2329</v>
      </c>
      <c r="I1266" s="140"/>
      <c r="L1266" s="29"/>
      <c r="M1266" s="141"/>
      <c r="T1266" s="50"/>
      <c r="AT1266" s="14" t="s">
        <v>124</v>
      </c>
      <c r="AU1266" s="14" t="s">
        <v>78</v>
      </c>
    </row>
    <row r="1267" spans="2:65" s="1" customFormat="1" ht="49.15" customHeight="1" x14ac:dyDescent="0.2">
      <c r="B1267" s="124"/>
      <c r="C1267" s="125" t="s">
        <v>2347</v>
      </c>
      <c r="D1267" s="125" t="s">
        <v>118</v>
      </c>
      <c r="E1267" s="126" t="s">
        <v>2348</v>
      </c>
      <c r="F1267" s="127" t="s">
        <v>2349</v>
      </c>
      <c r="G1267" s="128" t="s">
        <v>408</v>
      </c>
      <c r="H1267" s="129">
        <v>2</v>
      </c>
      <c r="I1267" s="130"/>
      <c r="J1267" s="131">
        <f>ROUND(I1267*H1267,2)</f>
        <v>0</v>
      </c>
      <c r="K1267" s="127" t="s">
        <v>122</v>
      </c>
      <c r="L1267" s="29"/>
      <c r="M1267" s="132" t="s">
        <v>3</v>
      </c>
      <c r="N1267" s="133" t="s">
        <v>39</v>
      </c>
      <c r="P1267" s="134">
        <f>O1267*H1267</f>
        <v>0</v>
      </c>
      <c r="Q1267" s="134">
        <v>0</v>
      </c>
      <c r="R1267" s="134">
        <f>Q1267*H1267</f>
        <v>0</v>
      </c>
      <c r="S1267" s="134">
        <v>0</v>
      </c>
      <c r="T1267" s="135">
        <f>S1267*H1267</f>
        <v>0</v>
      </c>
      <c r="AR1267" s="136" t="s">
        <v>123</v>
      </c>
      <c r="AT1267" s="136" t="s">
        <v>118</v>
      </c>
      <c r="AU1267" s="136" t="s">
        <v>78</v>
      </c>
      <c r="AY1267" s="14" t="s">
        <v>115</v>
      </c>
      <c r="BE1267" s="137">
        <f>IF(N1267="základní",J1267,0)</f>
        <v>0</v>
      </c>
      <c r="BF1267" s="137">
        <f>IF(N1267="snížená",J1267,0)</f>
        <v>0</v>
      </c>
      <c r="BG1267" s="137">
        <f>IF(N1267="zákl. přenesená",J1267,0)</f>
        <v>0</v>
      </c>
      <c r="BH1267" s="137">
        <f>IF(N1267="sníž. přenesená",J1267,0)</f>
        <v>0</v>
      </c>
      <c r="BI1267" s="137">
        <f>IF(N1267="nulová",J1267,0)</f>
        <v>0</v>
      </c>
      <c r="BJ1267" s="14" t="s">
        <v>76</v>
      </c>
      <c r="BK1267" s="137">
        <f>ROUND(I1267*H1267,2)</f>
        <v>0</v>
      </c>
      <c r="BL1267" s="14" t="s">
        <v>123</v>
      </c>
      <c r="BM1267" s="136" t="s">
        <v>2350</v>
      </c>
    </row>
    <row r="1268" spans="2:65" s="1" customFormat="1" ht="39" x14ac:dyDescent="0.2">
      <c r="B1268" s="29"/>
      <c r="D1268" s="138" t="s">
        <v>124</v>
      </c>
      <c r="F1268" s="139" t="s">
        <v>2329</v>
      </c>
      <c r="I1268" s="140"/>
      <c r="L1268" s="29"/>
      <c r="M1268" s="141"/>
      <c r="T1268" s="50"/>
      <c r="AT1268" s="14" t="s">
        <v>124</v>
      </c>
      <c r="AU1268" s="14" t="s">
        <v>78</v>
      </c>
    </row>
    <row r="1269" spans="2:65" s="1" customFormat="1" ht="37.9" customHeight="1" x14ac:dyDescent="0.2">
      <c r="B1269" s="124"/>
      <c r="C1269" s="125" t="s">
        <v>1252</v>
      </c>
      <c r="D1269" s="125" t="s">
        <v>118</v>
      </c>
      <c r="E1269" s="126" t="s">
        <v>2351</v>
      </c>
      <c r="F1269" s="127" t="s">
        <v>2352</v>
      </c>
      <c r="G1269" s="128" t="s">
        <v>128</v>
      </c>
      <c r="H1269" s="129">
        <v>50</v>
      </c>
      <c r="I1269" s="130"/>
      <c r="J1269" s="131">
        <f>ROUND(I1269*H1269,2)</f>
        <v>0</v>
      </c>
      <c r="K1269" s="127" t="s">
        <v>122</v>
      </c>
      <c r="L1269" s="29"/>
      <c r="M1269" s="132" t="s">
        <v>3</v>
      </c>
      <c r="N1269" s="133" t="s">
        <v>39</v>
      </c>
      <c r="P1269" s="134">
        <f>O1269*H1269</f>
        <v>0</v>
      </c>
      <c r="Q1269" s="134">
        <v>0</v>
      </c>
      <c r="R1269" s="134">
        <f>Q1269*H1269</f>
        <v>0</v>
      </c>
      <c r="S1269" s="134">
        <v>0</v>
      </c>
      <c r="T1269" s="135">
        <f>S1269*H1269</f>
        <v>0</v>
      </c>
      <c r="AR1269" s="136" t="s">
        <v>123</v>
      </c>
      <c r="AT1269" s="136" t="s">
        <v>118</v>
      </c>
      <c r="AU1269" s="136" t="s">
        <v>78</v>
      </c>
      <c r="AY1269" s="14" t="s">
        <v>115</v>
      </c>
      <c r="BE1269" s="137">
        <f>IF(N1269="základní",J1269,0)</f>
        <v>0</v>
      </c>
      <c r="BF1269" s="137">
        <f>IF(N1269="snížená",J1269,0)</f>
        <v>0</v>
      </c>
      <c r="BG1269" s="137">
        <f>IF(N1269="zákl. přenesená",J1269,0)</f>
        <v>0</v>
      </c>
      <c r="BH1269" s="137">
        <f>IF(N1269="sníž. přenesená",J1269,0)</f>
        <v>0</v>
      </c>
      <c r="BI1269" s="137">
        <f>IF(N1269="nulová",J1269,0)</f>
        <v>0</v>
      </c>
      <c r="BJ1269" s="14" t="s">
        <v>76</v>
      </c>
      <c r="BK1269" s="137">
        <f>ROUND(I1269*H1269,2)</f>
        <v>0</v>
      </c>
      <c r="BL1269" s="14" t="s">
        <v>123</v>
      </c>
      <c r="BM1269" s="136" t="s">
        <v>2353</v>
      </c>
    </row>
    <row r="1270" spans="2:65" s="1" customFormat="1" ht="29.25" x14ac:dyDescent="0.2">
      <c r="B1270" s="29"/>
      <c r="D1270" s="138" t="s">
        <v>124</v>
      </c>
      <c r="F1270" s="139" t="s">
        <v>2354</v>
      </c>
      <c r="I1270" s="140"/>
      <c r="L1270" s="29"/>
      <c r="M1270" s="141"/>
      <c r="T1270" s="50"/>
      <c r="AT1270" s="14" t="s">
        <v>124</v>
      </c>
      <c r="AU1270" s="14" t="s">
        <v>78</v>
      </c>
    </row>
    <row r="1271" spans="2:65" s="1" customFormat="1" ht="37.9" customHeight="1" x14ac:dyDescent="0.2">
      <c r="B1271" s="124"/>
      <c r="C1271" s="125" t="s">
        <v>2355</v>
      </c>
      <c r="D1271" s="125" t="s">
        <v>118</v>
      </c>
      <c r="E1271" s="126" t="s">
        <v>2356</v>
      </c>
      <c r="F1271" s="127" t="s">
        <v>2357</v>
      </c>
      <c r="G1271" s="128" t="s">
        <v>408</v>
      </c>
      <c r="H1271" s="129">
        <v>6</v>
      </c>
      <c r="I1271" s="130"/>
      <c r="J1271" s="131">
        <f>ROUND(I1271*H1271,2)</f>
        <v>0</v>
      </c>
      <c r="K1271" s="127" t="s">
        <v>122</v>
      </c>
      <c r="L1271" s="29"/>
      <c r="M1271" s="132" t="s">
        <v>3</v>
      </c>
      <c r="N1271" s="133" t="s">
        <v>39</v>
      </c>
      <c r="P1271" s="134">
        <f>O1271*H1271</f>
        <v>0</v>
      </c>
      <c r="Q1271" s="134">
        <v>0</v>
      </c>
      <c r="R1271" s="134">
        <f>Q1271*H1271</f>
        <v>0</v>
      </c>
      <c r="S1271" s="134">
        <v>0</v>
      </c>
      <c r="T1271" s="135">
        <f>S1271*H1271</f>
        <v>0</v>
      </c>
      <c r="AR1271" s="136" t="s">
        <v>123</v>
      </c>
      <c r="AT1271" s="136" t="s">
        <v>118</v>
      </c>
      <c r="AU1271" s="136" t="s">
        <v>78</v>
      </c>
      <c r="AY1271" s="14" t="s">
        <v>115</v>
      </c>
      <c r="BE1271" s="137">
        <f>IF(N1271="základní",J1271,0)</f>
        <v>0</v>
      </c>
      <c r="BF1271" s="137">
        <f>IF(N1271="snížená",J1271,0)</f>
        <v>0</v>
      </c>
      <c r="BG1271" s="137">
        <f>IF(N1271="zákl. přenesená",J1271,0)</f>
        <v>0</v>
      </c>
      <c r="BH1271" s="137">
        <f>IF(N1271="sníž. přenesená",J1271,0)</f>
        <v>0</v>
      </c>
      <c r="BI1271" s="137">
        <f>IF(N1271="nulová",J1271,0)</f>
        <v>0</v>
      </c>
      <c r="BJ1271" s="14" t="s">
        <v>76</v>
      </c>
      <c r="BK1271" s="137">
        <f>ROUND(I1271*H1271,2)</f>
        <v>0</v>
      </c>
      <c r="BL1271" s="14" t="s">
        <v>123</v>
      </c>
      <c r="BM1271" s="136" t="s">
        <v>2358</v>
      </c>
    </row>
    <row r="1272" spans="2:65" s="1" customFormat="1" ht="29.25" x14ac:dyDescent="0.2">
      <c r="B1272" s="29"/>
      <c r="D1272" s="138" t="s">
        <v>124</v>
      </c>
      <c r="F1272" s="139" t="s">
        <v>2354</v>
      </c>
      <c r="I1272" s="140"/>
      <c r="L1272" s="29"/>
      <c r="M1272" s="141"/>
      <c r="T1272" s="50"/>
      <c r="AT1272" s="14" t="s">
        <v>124</v>
      </c>
      <c r="AU1272" s="14" t="s">
        <v>78</v>
      </c>
    </row>
    <row r="1273" spans="2:65" s="1" customFormat="1" ht="37.9" customHeight="1" x14ac:dyDescent="0.2">
      <c r="B1273" s="124"/>
      <c r="C1273" s="125" t="s">
        <v>1258</v>
      </c>
      <c r="D1273" s="125" t="s">
        <v>118</v>
      </c>
      <c r="E1273" s="126" t="s">
        <v>2359</v>
      </c>
      <c r="F1273" s="127" t="s">
        <v>2360</v>
      </c>
      <c r="G1273" s="128" t="s">
        <v>128</v>
      </c>
      <c r="H1273" s="129">
        <v>50</v>
      </c>
      <c r="I1273" s="130"/>
      <c r="J1273" s="131">
        <f>ROUND(I1273*H1273,2)</f>
        <v>0</v>
      </c>
      <c r="K1273" s="127" t="s">
        <v>122</v>
      </c>
      <c r="L1273" s="29"/>
      <c r="M1273" s="132" t="s">
        <v>3</v>
      </c>
      <c r="N1273" s="133" t="s">
        <v>39</v>
      </c>
      <c r="P1273" s="134">
        <f>O1273*H1273</f>
        <v>0</v>
      </c>
      <c r="Q1273" s="134">
        <v>0</v>
      </c>
      <c r="R1273" s="134">
        <f>Q1273*H1273</f>
        <v>0</v>
      </c>
      <c r="S1273" s="134">
        <v>0</v>
      </c>
      <c r="T1273" s="135">
        <f>S1273*H1273</f>
        <v>0</v>
      </c>
      <c r="AR1273" s="136" t="s">
        <v>123</v>
      </c>
      <c r="AT1273" s="136" t="s">
        <v>118</v>
      </c>
      <c r="AU1273" s="136" t="s">
        <v>78</v>
      </c>
      <c r="AY1273" s="14" t="s">
        <v>115</v>
      </c>
      <c r="BE1273" s="137">
        <f>IF(N1273="základní",J1273,0)</f>
        <v>0</v>
      </c>
      <c r="BF1273" s="137">
        <f>IF(N1273="snížená",J1273,0)</f>
        <v>0</v>
      </c>
      <c r="BG1273" s="137">
        <f>IF(N1273="zákl. přenesená",J1273,0)</f>
        <v>0</v>
      </c>
      <c r="BH1273" s="137">
        <f>IF(N1273="sníž. přenesená",J1273,0)</f>
        <v>0</v>
      </c>
      <c r="BI1273" s="137">
        <f>IF(N1273="nulová",J1273,0)</f>
        <v>0</v>
      </c>
      <c r="BJ1273" s="14" t="s">
        <v>76</v>
      </c>
      <c r="BK1273" s="137">
        <f>ROUND(I1273*H1273,2)</f>
        <v>0</v>
      </c>
      <c r="BL1273" s="14" t="s">
        <v>123</v>
      </c>
      <c r="BM1273" s="136" t="s">
        <v>2361</v>
      </c>
    </row>
    <row r="1274" spans="2:65" s="1" customFormat="1" ht="29.25" x14ac:dyDescent="0.2">
      <c r="B1274" s="29"/>
      <c r="D1274" s="138" t="s">
        <v>124</v>
      </c>
      <c r="F1274" s="139" t="s">
        <v>2354</v>
      </c>
      <c r="I1274" s="140"/>
      <c r="L1274" s="29"/>
      <c r="M1274" s="141"/>
      <c r="T1274" s="50"/>
      <c r="AT1274" s="14" t="s">
        <v>124</v>
      </c>
      <c r="AU1274" s="14" t="s">
        <v>78</v>
      </c>
    </row>
    <row r="1275" spans="2:65" s="1" customFormat="1" ht="37.9" customHeight="1" x14ac:dyDescent="0.2">
      <c r="B1275" s="124"/>
      <c r="C1275" s="125" t="s">
        <v>2362</v>
      </c>
      <c r="D1275" s="125" t="s">
        <v>118</v>
      </c>
      <c r="E1275" s="126" t="s">
        <v>2363</v>
      </c>
      <c r="F1275" s="127" t="s">
        <v>2364</v>
      </c>
      <c r="G1275" s="128" t="s">
        <v>408</v>
      </c>
      <c r="H1275" s="129">
        <v>2</v>
      </c>
      <c r="I1275" s="130"/>
      <c r="J1275" s="131">
        <f>ROUND(I1275*H1275,2)</f>
        <v>0</v>
      </c>
      <c r="K1275" s="127" t="s">
        <v>122</v>
      </c>
      <c r="L1275" s="29"/>
      <c r="M1275" s="132" t="s">
        <v>3</v>
      </c>
      <c r="N1275" s="133" t="s">
        <v>39</v>
      </c>
      <c r="P1275" s="134">
        <f>O1275*H1275</f>
        <v>0</v>
      </c>
      <c r="Q1275" s="134">
        <v>0</v>
      </c>
      <c r="R1275" s="134">
        <f>Q1275*H1275</f>
        <v>0</v>
      </c>
      <c r="S1275" s="134">
        <v>0</v>
      </c>
      <c r="T1275" s="135">
        <f>S1275*H1275</f>
        <v>0</v>
      </c>
      <c r="AR1275" s="136" t="s">
        <v>123</v>
      </c>
      <c r="AT1275" s="136" t="s">
        <v>118</v>
      </c>
      <c r="AU1275" s="136" t="s">
        <v>78</v>
      </c>
      <c r="AY1275" s="14" t="s">
        <v>115</v>
      </c>
      <c r="BE1275" s="137">
        <f>IF(N1275="základní",J1275,0)</f>
        <v>0</v>
      </c>
      <c r="BF1275" s="137">
        <f>IF(N1275="snížená",J1275,0)</f>
        <v>0</v>
      </c>
      <c r="BG1275" s="137">
        <f>IF(N1275="zákl. přenesená",J1275,0)</f>
        <v>0</v>
      </c>
      <c r="BH1275" s="137">
        <f>IF(N1275="sníž. přenesená",J1275,0)</f>
        <v>0</v>
      </c>
      <c r="BI1275" s="137">
        <f>IF(N1275="nulová",J1275,0)</f>
        <v>0</v>
      </c>
      <c r="BJ1275" s="14" t="s">
        <v>76</v>
      </c>
      <c r="BK1275" s="137">
        <f>ROUND(I1275*H1275,2)</f>
        <v>0</v>
      </c>
      <c r="BL1275" s="14" t="s">
        <v>123</v>
      </c>
      <c r="BM1275" s="136" t="s">
        <v>2365</v>
      </c>
    </row>
    <row r="1276" spans="2:65" s="1" customFormat="1" ht="29.25" x14ac:dyDescent="0.2">
      <c r="B1276" s="29"/>
      <c r="D1276" s="138" t="s">
        <v>124</v>
      </c>
      <c r="F1276" s="139" t="s">
        <v>2354</v>
      </c>
      <c r="I1276" s="140"/>
      <c r="L1276" s="29"/>
      <c r="M1276" s="141"/>
      <c r="T1276" s="50"/>
      <c r="AT1276" s="14" t="s">
        <v>124</v>
      </c>
      <c r="AU1276" s="14" t="s">
        <v>78</v>
      </c>
    </row>
    <row r="1277" spans="2:65" s="1" customFormat="1" ht="37.9" customHeight="1" x14ac:dyDescent="0.2">
      <c r="B1277" s="124"/>
      <c r="C1277" s="125" t="s">
        <v>1262</v>
      </c>
      <c r="D1277" s="125" t="s">
        <v>118</v>
      </c>
      <c r="E1277" s="126" t="s">
        <v>2366</v>
      </c>
      <c r="F1277" s="127" t="s">
        <v>2367</v>
      </c>
      <c r="G1277" s="128" t="s">
        <v>128</v>
      </c>
      <c r="H1277" s="129">
        <v>10</v>
      </c>
      <c r="I1277" s="130"/>
      <c r="J1277" s="131">
        <f>ROUND(I1277*H1277,2)</f>
        <v>0</v>
      </c>
      <c r="K1277" s="127" t="s">
        <v>122</v>
      </c>
      <c r="L1277" s="29"/>
      <c r="M1277" s="132" t="s">
        <v>3</v>
      </c>
      <c r="N1277" s="133" t="s">
        <v>39</v>
      </c>
      <c r="P1277" s="134">
        <f>O1277*H1277</f>
        <v>0</v>
      </c>
      <c r="Q1277" s="134">
        <v>0</v>
      </c>
      <c r="R1277" s="134">
        <f>Q1277*H1277</f>
        <v>0</v>
      </c>
      <c r="S1277" s="134">
        <v>0</v>
      </c>
      <c r="T1277" s="135">
        <f>S1277*H1277</f>
        <v>0</v>
      </c>
      <c r="AR1277" s="136" t="s">
        <v>123</v>
      </c>
      <c r="AT1277" s="136" t="s">
        <v>118</v>
      </c>
      <c r="AU1277" s="136" t="s">
        <v>78</v>
      </c>
      <c r="AY1277" s="14" t="s">
        <v>115</v>
      </c>
      <c r="BE1277" s="137">
        <f>IF(N1277="základní",J1277,0)</f>
        <v>0</v>
      </c>
      <c r="BF1277" s="137">
        <f>IF(N1277="snížená",J1277,0)</f>
        <v>0</v>
      </c>
      <c r="BG1277" s="137">
        <f>IF(N1277="zákl. přenesená",J1277,0)</f>
        <v>0</v>
      </c>
      <c r="BH1277" s="137">
        <f>IF(N1277="sníž. přenesená",J1277,0)</f>
        <v>0</v>
      </c>
      <c r="BI1277" s="137">
        <f>IF(N1277="nulová",J1277,0)</f>
        <v>0</v>
      </c>
      <c r="BJ1277" s="14" t="s">
        <v>76</v>
      </c>
      <c r="BK1277" s="137">
        <f>ROUND(I1277*H1277,2)</f>
        <v>0</v>
      </c>
      <c r="BL1277" s="14" t="s">
        <v>123</v>
      </c>
      <c r="BM1277" s="136" t="s">
        <v>2368</v>
      </c>
    </row>
    <row r="1278" spans="2:65" s="1" customFormat="1" ht="29.25" x14ac:dyDescent="0.2">
      <c r="B1278" s="29"/>
      <c r="D1278" s="138" t="s">
        <v>124</v>
      </c>
      <c r="F1278" s="139" t="s">
        <v>2303</v>
      </c>
      <c r="I1278" s="140"/>
      <c r="L1278" s="29"/>
      <c r="M1278" s="141"/>
      <c r="T1278" s="50"/>
      <c r="AT1278" s="14" t="s">
        <v>124</v>
      </c>
      <c r="AU1278" s="14" t="s">
        <v>78</v>
      </c>
    </row>
    <row r="1279" spans="2:65" s="1" customFormat="1" ht="37.9" customHeight="1" x14ac:dyDescent="0.2">
      <c r="B1279" s="124"/>
      <c r="C1279" s="125" t="s">
        <v>2369</v>
      </c>
      <c r="D1279" s="125" t="s">
        <v>118</v>
      </c>
      <c r="E1279" s="126" t="s">
        <v>2370</v>
      </c>
      <c r="F1279" s="127" t="s">
        <v>2371</v>
      </c>
      <c r="G1279" s="128" t="s">
        <v>128</v>
      </c>
      <c r="H1279" s="129">
        <v>10</v>
      </c>
      <c r="I1279" s="130"/>
      <c r="J1279" s="131">
        <f>ROUND(I1279*H1279,2)</f>
        <v>0</v>
      </c>
      <c r="K1279" s="127" t="s">
        <v>122</v>
      </c>
      <c r="L1279" s="29"/>
      <c r="M1279" s="132" t="s">
        <v>3</v>
      </c>
      <c r="N1279" s="133" t="s">
        <v>39</v>
      </c>
      <c r="P1279" s="134">
        <f>O1279*H1279</f>
        <v>0</v>
      </c>
      <c r="Q1279" s="134">
        <v>0</v>
      </c>
      <c r="R1279" s="134">
        <f>Q1279*H1279</f>
        <v>0</v>
      </c>
      <c r="S1279" s="134">
        <v>0</v>
      </c>
      <c r="T1279" s="135">
        <f>S1279*H1279</f>
        <v>0</v>
      </c>
      <c r="AR1279" s="136" t="s">
        <v>123</v>
      </c>
      <c r="AT1279" s="136" t="s">
        <v>118</v>
      </c>
      <c r="AU1279" s="136" t="s">
        <v>78</v>
      </c>
      <c r="AY1279" s="14" t="s">
        <v>115</v>
      </c>
      <c r="BE1279" s="137">
        <f>IF(N1279="základní",J1279,0)</f>
        <v>0</v>
      </c>
      <c r="BF1279" s="137">
        <f>IF(N1279="snížená",J1279,0)</f>
        <v>0</v>
      </c>
      <c r="BG1279" s="137">
        <f>IF(N1279="zákl. přenesená",J1279,0)</f>
        <v>0</v>
      </c>
      <c r="BH1279" s="137">
        <f>IF(N1279="sníž. přenesená",J1279,0)</f>
        <v>0</v>
      </c>
      <c r="BI1279" s="137">
        <f>IF(N1279="nulová",J1279,0)</f>
        <v>0</v>
      </c>
      <c r="BJ1279" s="14" t="s">
        <v>76</v>
      </c>
      <c r="BK1279" s="137">
        <f>ROUND(I1279*H1279,2)</f>
        <v>0</v>
      </c>
      <c r="BL1279" s="14" t="s">
        <v>123</v>
      </c>
      <c r="BM1279" s="136" t="s">
        <v>2372</v>
      </c>
    </row>
    <row r="1280" spans="2:65" s="1" customFormat="1" ht="29.25" x14ac:dyDescent="0.2">
      <c r="B1280" s="29"/>
      <c r="D1280" s="138" t="s">
        <v>124</v>
      </c>
      <c r="F1280" s="139" t="s">
        <v>2303</v>
      </c>
      <c r="I1280" s="140"/>
      <c r="L1280" s="29"/>
      <c r="M1280" s="141"/>
      <c r="T1280" s="50"/>
      <c r="AT1280" s="14" t="s">
        <v>124</v>
      </c>
      <c r="AU1280" s="14" t="s">
        <v>78</v>
      </c>
    </row>
    <row r="1281" spans="2:65" s="1" customFormat="1" ht="49.15" customHeight="1" x14ac:dyDescent="0.2">
      <c r="B1281" s="124"/>
      <c r="C1281" s="125" t="s">
        <v>1266</v>
      </c>
      <c r="D1281" s="125" t="s">
        <v>118</v>
      </c>
      <c r="E1281" s="126" t="s">
        <v>2373</v>
      </c>
      <c r="F1281" s="127" t="s">
        <v>2374</v>
      </c>
      <c r="G1281" s="128" t="s">
        <v>128</v>
      </c>
      <c r="H1281" s="129">
        <v>10</v>
      </c>
      <c r="I1281" s="130"/>
      <c r="J1281" s="131">
        <f>ROUND(I1281*H1281,2)</f>
        <v>0</v>
      </c>
      <c r="K1281" s="127" t="s">
        <v>122</v>
      </c>
      <c r="L1281" s="29"/>
      <c r="M1281" s="132" t="s">
        <v>3</v>
      </c>
      <c r="N1281" s="133" t="s">
        <v>39</v>
      </c>
      <c r="P1281" s="134">
        <f>O1281*H1281</f>
        <v>0</v>
      </c>
      <c r="Q1281" s="134">
        <v>0</v>
      </c>
      <c r="R1281" s="134">
        <f>Q1281*H1281</f>
        <v>0</v>
      </c>
      <c r="S1281" s="134">
        <v>0</v>
      </c>
      <c r="T1281" s="135">
        <f>S1281*H1281</f>
        <v>0</v>
      </c>
      <c r="AR1281" s="136" t="s">
        <v>123</v>
      </c>
      <c r="AT1281" s="136" t="s">
        <v>118</v>
      </c>
      <c r="AU1281" s="136" t="s">
        <v>78</v>
      </c>
      <c r="AY1281" s="14" t="s">
        <v>115</v>
      </c>
      <c r="BE1281" s="137">
        <f>IF(N1281="základní",J1281,0)</f>
        <v>0</v>
      </c>
      <c r="BF1281" s="137">
        <f>IF(N1281="snížená",J1281,0)</f>
        <v>0</v>
      </c>
      <c r="BG1281" s="137">
        <f>IF(N1281="zákl. přenesená",J1281,0)</f>
        <v>0</v>
      </c>
      <c r="BH1281" s="137">
        <f>IF(N1281="sníž. přenesená",J1281,0)</f>
        <v>0</v>
      </c>
      <c r="BI1281" s="137">
        <f>IF(N1281="nulová",J1281,0)</f>
        <v>0</v>
      </c>
      <c r="BJ1281" s="14" t="s">
        <v>76</v>
      </c>
      <c r="BK1281" s="137">
        <f>ROUND(I1281*H1281,2)</f>
        <v>0</v>
      </c>
      <c r="BL1281" s="14" t="s">
        <v>123</v>
      </c>
      <c r="BM1281" s="136" t="s">
        <v>2375</v>
      </c>
    </row>
    <row r="1282" spans="2:65" s="1" customFormat="1" ht="39" x14ac:dyDescent="0.2">
      <c r="B1282" s="29"/>
      <c r="D1282" s="138" t="s">
        <v>124</v>
      </c>
      <c r="F1282" s="139" t="s">
        <v>2376</v>
      </c>
      <c r="I1282" s="140"/>
      <c r="L1282" s="29"/>
      <c r="M1282" s="141"/>
      <c r="T1282" s="50"/>
      <c r="AT1282" s="14" t="s">
        <v>124</v>
      </c>
      <c r="AU1282" s="14" t="s">
        <v>78</v>
      </c>
    </row>
    <row r="1283" spans="2:65" s="1" customFormat="1" ht="49.15" customHeight="1" x14ac:dyDescent="0.2">
      <c r="B1283" s="124"/>
      <c r="C1283" s="125" t="s">
        <v>2377</v>
      </c>
      <c r="D1283" s="125" t="s">
        <v>118</v>
      </c>
      <c r="E1283" s="126" t="s">
        <v>2378</v>
      </c>
      <c r="F1283" s="127" t="s">
        <v>2379</v>
      </c>
      <c r="G1283" s="128" t="s">
        <v>128</v>
      </c>
      <c r="H1283" s="129">
        <v>10</v>
      </c>
      <c r="I1283" s="130"/>
      <c r="J1283" s="131">
        <f>ROUND(I1283*H1283,2)</f>
        <v>0</v>
      </c>
      <c r="K1283" s="127" t="s">
        <v>122</v>
      </c>
      <c r="L1283" s="29"/>
      <c r="M1283" s="132" t="s">
        <v>3</v>
      </c>
      <c r="N1283" s="133" t="s">
        <v>39</v>
      </c>
      <c r="P1283" s="134">
        <f>O1283*H1283</f>
        <v>0</v>
      </c>
      <c r="Q1283" s="134">
        <v>0</v>
      </c>
      <c r="R1283" s="134">
        <f>Q1283*H1283</f>
        <v>0</v>
      </c>
      <c r="S1283" s="134">
        <v>0</v>
      </c>
      <c r="T1283" s="135">
        <f>S1283*H1283</f>
        <v>0</v>
      </c>
      <c r="AR1283" s="136" t="s">
        <v>123</v>
      </c>
      <c r="AT1283" s="136" t="s">
        <v>118</v>
      </c>
      <c r="AU1283" s="136" t="s">
        <v>78</v>
      </c>
      <c r="AY1283" s="14" t="s">
        <v>115</v>
      </c>
      <c r="BE1283" s="137">
        <f>IF(N1283="základní",J1283,0)</f>
        <v>0</v>
      </c>
      <c r="BF1283" s="137">
        <f>IF(N1283="snížená",J1283,0)</f>
        <v>0</v>
      </c>
      <c r="BG1283" s="137">
        <f>IF(N1283="zákl. přenesená",J1283,0)</f>
        <v>0</v>
      </c>
      <c r="BH1283" s="137">
        <f>IF(N1283="sníž. přenesená",J1283,0)</f>
        <v>0</v>
      </c>
      <c r="BI1283" s="137">
        <f>IF(N1283="nulová",J1283,0)</f>
        <v>0</v>
      </c>
      <c r="BJ1283" s="14" t="s">
        <v>76</v>
      </c>
      <c r="BK1283" s="137">
        <f>ROUND(I1283*H1283,2)</f>
        <v>0</v>
      </c>
      <c r="BL1283" s="14" t="s">
        <v>123</v>
      </c>
      <c r="BM1283" s="136" t="s">
        <v>2380</v>
      </c>
    </row>
    <row r="1284" spans="2:65" s="1" customFormat="1" ht="39" x14ac:dyDescent="0.2">
      <c r="B1284" s="29"/>
      <c r="D1284" s="138" t="s">
        <v>124</v>
      </c>
      <c r="F1284" s="139" t="s">
        <v>2376</v>
      </c>
      <c r="I1284" s="140"/>
      <c r="L1284" s="29"/>
      <c r="M1284" s="141"/>
      <c r="T1284" s="50"/>
      <c r="AT1284" s="14" t="s">
        <v>124</v>
      </c>
      <c r="AU1284" s="14" t="s">
        <v>78</v>
      </c>
    </row>
    <row r="1285" spans="2:65" s="1" customFormat="1" ht="49.15" customHeight="1" x14ac:dyDescent="0.2">
      <c r="B1285" s="124"/>
      <c r="C1285" s="125" t="s">
        <v>1270</v>
      </c>
      <c r="D1285" s="125" t="s">
        <v>118</v>
      </c>
      <c r="E1285" s="126" t="s">
        <v>2381</v>
      </c>
      <c r="F1285" s="127" t="s">
        <v>2382</v>
      </c>
      <c r="G1285" s="128" t="s">
        <v>128</v>
      </c>
      <c r="H1285" s="129">
        <v>10</v>
      </c>
      <c r="I1285" s="130"/>
      <c r="J1285" s="131">
        <f>ROUND(I1285*H1285,2)</f>
        <v>0</v>
      </c>
      <c r="K1285" s="127" t="s">
        <v>122</v>
      </c>
      <c r="L1285" s="29"/>
      <c r="M1285" s="132" t="s">
        <v>3</v>
      </c>
      <c r="N1285" s="133" t="s">
        <v>39</v>
      </c>
      <c r="P1285" s="134">
        <f>O1285*H1285</f>
        <v>0</v>
      </c>
      <c r="Q1285" s="134">
        <v>0</v>
      </c>
      <c r="R1285" s="134">
        <f>Q1285*H1285</f>
        <v>0</v>
      </c>
      <c r="S1285" s="134">
        <v>0</v>
      </c>
      <c r="T1285" s="135">
        <f>S1285*H1285</f>
        <v>0</v>
      </c>
      <c r="AR1285" s="136" t="s">
        <v>123</v>
      </c>
      <c r="AT1285" s="136" t="s">
        <v>118</v>
      </c>
      <c r="AU1285" s="136" t="s">
        <v>78</v>
      </c>
      <c r="AY1285" s="14" t="s">
        <v>115</v>
      </c>
      <c r="BE1285" s="137">
        <f>IF(N1285="základní",J1285,0)</f>
        <v>0</v>
      </c>
      <c r="BF1285" s="137">
        <f>IF(N1285="snížená",J1285,0)</f>
        <v>0</v>
      </c>
      <c r="BG1285" s="137">
        <f>IF(N1285="zákl. přenesená",J1285,0)</f>
        <v>0</v>
      </c>
      <c r="BH1285" s="137">
        <f>IF(N1285="sníž. přenesená",J1285,0)</f>
        <v>0</v>
      </c>
      <c r="BI1285" s="137">
        <f>IF(N1285="nulová",J1285,0)</f>
        <v>0</v>
      </c>
      <c r="BJ1285" s="14" t="s">
        <v>76</v>
      </c>
      <c r="BK1285" s="137">
        <f>ROUND(I1285*H1285,2)</f>
        <v>0</v>
      </c>
      <c r="BL1285" s="14" t="s">
        <v>123</v>
      </c>
      <c r="BM1285" s="136" t="s">
        <v>2383</v>
      </c>
    </row>
    <row r="1286" spans="2:65" s="1" customFormat="1" ht="39" x14ac:dyDescent="0.2">
      <c r="B1286" s="29"/>
      <c r="D1286" s="138" t="s">
        <v>124</v>
      </c>
      <c r="F1286" s="139" t="s">
        <v>2376</v>
      </c>
      <c r="I1286" s="140"/>
      <c r="L1286" s="29"/>
      <c r="M1286" s="141"/>
      <c r="T1286" s="50"/>
      <c r="AT1286" s="14" t="s">
        <v>124</v>
      </c>
      <c r="AU1286" s="14" t="s">
        <v>78</v>
      </c>
    </row>
    <row r="1287" spans="2:65" s="1" customFormat="1" ht="49.15" customHeight="1" x14ac:dyDescent="0.2">
      <c r="B1287" s="124"/>
      <c r="C1287" s="125" t="s">
        <v>2384</v>
      </c>
      <c r="D1287" s="125" t="s">
        <v>118</v>
      </c>
      <c r="E1287" s="126" t="s">
        <v>2385</v>
      </c>
      <c r="F1287" s="127" t="s">
        <v>2386</v>
      </c>
      <c r="G1287" s="128" t="s">
        <v>128</v>
      </c>
      <c r="H1287" s="129">
        <v>10</v>
      </c>
      <c r="I1287" s="130"/>
      <c r="J1287" s="131">
        <f>ROUND(I1287*H1287,2)</f>
        <v>0</v>
      </c>
      <c r="K1287" s="127" t="s">
        <v>122</v>
      </c>
      <c r="L1287" s="29"/>
      <c r="M1287" s="132" t="s">
        <v>3</v>
      </c>
      <c r="N1287" s="133" t="s">
        <v>39</v>
      </c>
      <c r="P1287" s="134">
        <f>O1287*H1287</f>
        <v>0</v>
      </c>
      <c r="Q1287" s="134">
        <v>0</v>
      </c>
      <c r="R1287" s="134">
        <f>Q1287*H1287</f>
        <v>0</v>
      </c>
      <c r="S1287" s="134">
        <v>0</v>
      </c>
      <c r="T1287" s="135">
        <f>S1287*H1287</f>
        <v>0</v>
      </c>
      <c r="AR1287" s="136" t="s">
        <v>123</v>
      </c>
      <c r="AT1287" s="136" t="s">
        <v>118</v>
      </c>
      <c r="AU1287" s="136" t="s">
        <v>78</v>
      </c>
      <c r="AY1287" s="14" t="s">
        <v>115</v>
      </c>
      <c r="BE1287" s="137">
        <f>IF(N1287="základní",J1287,0)</f>
        <v>0</v>
      </c>
      <c r="BF1287" s="137">
        <f>IF(N1287="snížená",J1287,0)</f>
        <v>0</v>
      </c>
      <c r="BG1287" s="137">
        <f>IF(N1287="zákl. přenesená",J1287,0)</f>
        <v>0</v>
      </c>
      <c r="BH1287" s="137">
        <f>IF(N1287="sníž. přenesená",J1287,0)</f>
        <v>0</v>
      </c>
      <c r="BI1287" s="137">
        <f>IF(N1287="nulová",J1287,0)</f>
        <v>0</v>
      </c>
      <c r="BJ1287" s="14" t="s">
        <v>76</v>
      </c>
      <c r="BK1287" s="137">
        <f>ROUND(I1287*H1287,2)</f>
        <v>0</v>
      </c>
      <c r="BL1287" s="14" t="s">
        <v>123</v>
      </c>
      <c r="BM1287" s="136" t="s">
        <v>2387</v>
      </c>
    </row>
    <row r="1288" spans="2:65" s="1" customFormat="1" ht="39" x14ac:dyDescent="0.2">
      <c r="B1288" s="29"/>
      <c r="D1288" s="138" t="s">
        <v>124</v>
      </c>
      <c r="F1288" s="139" t="s">
        <v>2376</v>
      </c>
      <c r="I1288" s="140"/>
      <c r="L1288" s="29"/>
      <c r="M1288" s="141"/>
      <c r="T1288" s="50"/>
      <c r="AT1288" s="14" t="s">
        <v>124</v>
      </c>
      <c r="AU1288" s="14" t="s">
        <v>78</v>
      </c>
    </row>
    <row r="1289" spans="2:65" s="1" customFormat="1" ht="24.2" customHeight="1" x14ac:dyDescent="0.2">
      <c r="B1289" s="124"/>
      <c r="C1289" s="125" t="s">
        <v>1274</v>
      </c>
      <c r="D1289" s="125" t="s">
        <v>118</v>
      </c>
      <c r="E1289" s="126" t="s">
        <v>2388</v>
      </c>
      <c r="F1289" s="127" t="s">
        <v>2389</v>
      </c>
      <c r="G1289" s="128" t="s">
        <v>147</v>
      </c>
      <c r="H1289" s="129">
        <v>50</v>
      </c>
      <c r="I1289" s="130"/>
      <c r="J1289" s="131">
        <f>ROUND(I1289*H1289,2)</f>
        <v>0</v>
      </c>
      <c r="K1289" s="127" t="s">
        <v>122</v>
      </c>
      <c r="L1289" s="29"/>
      <c r="M1289" s="132" t="s">
        <v>3</v>
      </c>
      <c r="N1289" s="133" t="s">
        <v>39</v>
      </c>
      <c r="P1289" s="134">
        <f>O1289*H1289</f>
        <v>0</v>
      </c>
      <c r="Q1289" s="134">
        <v>0</v>
      </c>
      <c r="R1289" s="134">
        <f>Q1289*H1289</f>
        <v>0</v>
      </c>
      <c r="S1289" s="134">
        <v>0</v>
      </c>
      <c r="T1289" s="135">
        <f>S1289*H1289</f>
        <v>0</v>
      </c>
      <c r="AR1289" s="136" t="s">
        <v>123</v>
      </c>
      <c r="AT1289" s="136" t="s">
        <v>118</v>
      </c>
      <c r="AU1289" s="136" t="s">
        <v>78</v>
      </c>
      <c r="AY1289" s="14" t="s">
        <v>115</v>
      </c>
      <c r="BE1289" s="137">
        <f>IF(N1289="základní",J1289,0)</f>
        <v>0</v>
      </c>
      <c r="BF1289" s="137">
        <f>IF(N1289="snížená",J1289,0)</f>
        <v>0</v>
      </c>
      <c r="BG1289" s="137">
        <f>IF(N1289="zákl. přenesená",J1289,0)</f>
        <v>0</v>
      </c>
      <c r="BH1289" s="137">
        <f>IF(N1289="sníž. přenesená",J1289,0)</f>
        <v>0</v>
      </c>
      <c r="BI1289" s="137">
        <f>IF(N1289="nulová",J1289,0)</f>
        <v>0</v>
      </c>
      <c r="BJ1289" s="14" t="s">
        <v>76</v>
      </c>
      <c r="BK1289" s="137">
        <f>ROUND(I1289*H1289,2)</f>
        <v>0</v>
      </c>
      <c r="BL1289" s="14" t="s">
        <v>123</v>
      </c>
      <c r="BM1289" s="136" t="s">
        <v>2390</v>
      </c>
    </row>
    <row r="1290" spans="2:65" s="1" customFormat="1" ht="19.5" x14ac:dyDescent="0.2">
      <c r="B1290" s="29"/>
      <c r="D1290" s="138" t="s">
        <v>124</v>
      </c>
      <c r="F1290" s="139" t="s">
        <v>2391</v>
      </c>
      <c r="I1290" s="140"/>
      <c r="L1290" s="29"/>
      <c r="M1290" s="141"/>
      <c r="T1290" s="50"/>
      <c r="AT1290" s="14" t="s">
        <v>124</v>
      </c>
      <c r="AU1290" s="14" t="s">
        <v>78</v>
      </c>
    </row>
    <row r="1291" spans="2:65" s="1" customFormat="1" ht="24.2" customHeight="1" x14ac:dyDescent="0.2">
      <c r="B1291" s="124"/>
      <c r="C1291" s="125" t="s">
        <v>2392</v>
      </c>
      <c r="D1291" s="125" t="s">
        <v>118</v>
      </c>
      <c r="E1291" s="126" t="s">
        <v>2393</v>
      </c>
      <c r="F1291" s="127" t="s">
        <v>2394</v>
      </c>
      <c r="G1291" s="128" t="s">
        <v>147</v>
      </c>
      <c r="H1291" s="129">
        <v>50</v>
      </c>
      <c r="I1291" s="130"/>
      <c r="J1291" s="131">
        <f>ROUND(I1291*H1291,2)</f>
        <v>0</v>
      </c>
      <c r="K1291" s="127" t="s">
        <v>122</v>
      </c>
      <c r="L1291" s="29"/>
      <c r="M1291" s="132" t="s">
        <v>3</v>
      </c>
      <c r="N1291" s="133" t="s">
        <v>39</v>
      </c>
      <c r="P1291" s="134">
        <f>O1291*H1291</f>
        <v>0</v>
      </c>
      <c r="Q1291" s="134">
        <v>0</v>
      </c>
      <c r="R1291" s="134">
        <f>Q1291*H1291</f>
        <v>0</v>
      </c>
      <c r="S1291" s="134">
        <v>0</v>
      </c>
      <c r="T1291" s="135">
        <f>S1291*H1291</f>
        <v>0</v>
      </c>
      <c r="AR1291" s="136" t="s">
        <v>123</v>
      </c>
      <c r="AT1291" s="136" t="s">
        <v>118</v>
      </c>
      <c r="AU1291" s="136" t="s">
        <v>78</v>
      </c>
      <c r="AY1291" s="14" t="s">
        <v>115</v>
      </c>
      <c r="BE1291" s="137">
        <f>IF(N1291="základní",J1291,0)</f>
        <v>0</v>
      </c>
      <c r="BF1291" s="137">
        <f>IF(N1291="snížená",J1291,0)</f>
        <v>0</v>
      </c>
      <c r="BG1291" s="137">
        <f>IF(N1291="zákl. přenesená",J1291,0)</f>
        <v>0</v>
      </c>
      <c r="BH1291" s="137">
        <f>IF(N1291="sníž. přenesená",J1291,0)</f>
        <v>0</v>
      </c>
      <c r="BI1291" s="137">
        <f>IF(N1291="nulová",J1291,0)</f>
        <v>0</v>
      </c>
      <c r="BJ1291" s="14" t="s">
        <v>76</v>
      </c>
      <c r="BK1291" s="137">
        <f>ROUND(I1291*H1291,2)</f>
        <v>0</v>
      </c>
      <c r="BL1291" s="14" t="s">
        <v>123</v>
      </c>
      <c r="BM1291" s="136" t="s">
        <v>2395</v>
      </c>
    </row>
    <row r="1292" spans="2:65" s="1" customFormat="1" ht="19.5" x14ac:dyDescent="0.2">
      <c r="B1292" s="29"/>
      <c r="D1292" s="138" t="s">
        <v>124</v>
      </c>
      <c r="F1292" s="139" t="s">
        <v>2391</v>
      </c>
      <c r="I1292" s="140"/>
      <c r="L1292" s="29"/>
      <c r="M1292" s="141"/>
      <c r="T1292" s="50"/>
      <c r="AT1292" s="14" t="s">
        <v>124</v>
      </c>
      <c r="AU1292" s="14" t="s">
        <v>78</v>
      </c>
    </row>
    <row r="1293" spans="2:65" s="1" customFormat="1" ht="24.2" customHeight="1" x14ac:dyDescent="0.2">
      <c r="B1293" s="124"/>
      <c r="C1293" s="125" t="s">
        <v>1277</v>
      </c>
      <c r="D1293" s="125" t="s">
        <v>118</v>
      </c>
      <c r="E1293" s="126" t="s">
        <v>2396</v>
      </c>
      <c r="F1293" s="127" t="s">
        <v>2397</v>
      </c>
      <c r="G1293" s="128" t="s">
        <v>147</v>
      </c>
      <c r="H1293" s="129">
        <v>50</v>
      </c>
      <c r="I1293" s="130"/>
      <c r="J1293" s="131">
        <f>ROUND(I1293*H1293,2)</f>
        <v>0</v>
      </c>
      <c r="K1293" s="127" t="s">
        <v>122</v>
      </c>
      <c r="L1293" s="29"/>
      <c r="M1293" s="132" t="s">
        <v>3</v>
      </c>
      <c r="N1293" s="133" t="s">
        <v>39</v>
      </c>
      <c r="P1293" s="134">
        <f>O1293*H1293</f>
        <v>0</v>
      </c>
      <c r="Q1293" s="134">
        <v>0</v>
      </c>
      <c r="R1293" s="134">
        <f>Q1293*H1293</f>
        <v>0</v>
      </c>
      <c r="S1293" s="134">
        <v>0</v>
      </c>
      <c r="T1293" s="135">
        <f>S1293*H1293</f>
        <v>0</v>
      </c>
      <c r="AR1293" s="136" t="s">
        <v>123</v>
      </c>
      <c r="AT1293" s="136" t="s">
        <v>118</v>
      </c>
      <c r="AU1293" s="136" t="s">
        <v>78</v>
      </c>
      <c r="AY1293" s="14" t="s">
        <v>115</v>
      </c>
      <c r="BE1293" s="137">
        <f>IF(N1293="základní",J1293,0)</f>
        <v>0</v>
      </c>
      <c r="BF1293" s="137">
        <f>IF(N1293="snížená",J1293,0)</f>
        <v>0</v>
      </c>
      <c r="BG1293" s="137">
        <f>IF(N1293="zákl. přenesená",J1293,0)</f>
        <v>0</v>
      </c>
      <c r="BH1293" s="137">
        <f>IF(N1293="sníž. přenesená",J1293,0)</f>
        <v>0</v>
      </c>
      <c r="BI1293" s="137">
        <f>IF(N1293="nulová",J1293,0)</f>
        <v>0</v>
      </c>
      <c r="BJ1293" s="14" t="s">
        <v>76</v>
      </c>
      <c r="BK1293" s="137">
        <f>ROUND(I1293*H1293,2)</f>
        <v>0</v>
      </c>
      <c r="BL1293" s="14" t="s">
        <v>123</v>
      </c>
      <c r="BM1293" s="136" t="s">
        <v>2398</v>
      </c>
    </row>
    <row r="1294" spans="2:65" s="1" customFormat="1" ht="19.5" x14ac:dyDescent="0.2">
      <c r="B1294" s="29"/>
      <c r="D1294" s="138" t="s">
        <v>124</v>
      </c>
      <c r="F1294" s="139" t="s">
        <v>2391</v>
      </c>
      <c r="I1294" s="140"/>
      <c r="L1294" s="29"/>
      <c r="M1294" s="141"/>
      <c r="T1294" s="50"/>
      <c r="AT1294" s="14" t="s">
        <v>124</v>
      </c>
      <c r="AU1294" s="14" t="s">
        <v>78</v>
      </c>
    </row>
    <row r="1295" spans="2:65" s="1" customFormat="1" ht="24.2" customHeight="1" x14ac:dyDescent="0.2">
      <c r="B1295" s="124"/>
      <c r="C1295" s="125" t="s">
        <v>2399</v>
      </c>
      <c r="D1295" s="125" t="s">
        <v>118</v>
      </c>
      <c r="E1295" s="126" t="s">
        <v>2400</v>
      </c>
      <c r="F1295" s="127" t="s">
        <v>2401</v>
      </c>
      <c r="G1295" s="128" t="s">
        <v>147</v>
      </c>
      <c r="H1295" s="129">
        <v>50</v>
      </c>
      <c r="I1295" s="130"/>
      <c r="J1295" s="131">
        <f>ROUND(I1295*H1295,2)</f>
        <v>0</v>
      </c>
      <c r="K1295" s="127" t="s">
        <v>122</v>
      </c>
      <c r="L1295" s="29"/>
      <c r="M1295" s="132" t="s">
        <v>3</v>
      </c>
      <c r="N1295" s="133" t="s">
        <v>39</v>
      </c>
      <c r="P1295" s="134">
        <f>O1295*H1295</f>
        <v>0</v>
      </c>
      <c r="Q1295" s="134">
        <v>0</v>
      </c>
      <c r="R1295" s="134">
        <f>Q1295*H1295</f>
        <v>0</v>
      </c>
      <c r="S1295" s="134">
        <v>0</v>
      </c>
      <c r="T1295" s="135">
        <f>S1295*H1295</f>
        <v>0</v>
      </c>
      <c r="AR1295" s="136" t="s">
        <v>123</v>
      </c>
      <c r="AT1295" s="136" t="s">
        <v>118</v>
      </c>
      <c r="AU1295" s="136" t="s">
        <v>78</v>
      </c>
      <c r="AY1295" s="14" t="s">
        <v>115</v>
      </c>
      <c r="BE1295" s="137">
        <f>IF(N1295="základní",J1295,0)</f>
        <v>0</v>
      </c>
      <c r="BF1295" s="137">
        <f>IF(N1295="snížená",J1295,0)</f>
        <v>0</v>
      </c>
      <c r="BG1295" s="137">
        <f>IF(N1295="zákl. přenesená",J1295,0)</f>
        <v>0</v>
      </c>
      <c r="BH1295" s="137">
        <f>IF(N1295="sníž. přenesená",J1295,0)</f>
        <v>0</v>
      </c>
      <c r="BI1295" s="137">
        <f>IF(N1295="nulová",J1295,0)</f>
        <v>0</v>
      </c>
      <c r="BJ1295" s="14" t="s">
        <v>76</v>
      </c>
      <c r="BK1295" s="137">
        <f>ROUND(I1295*H1295,2)</f>
        <v>0</v>
      </c>
      <c r="BL1295" s="14" t="s">
        <v>123</v>
      </c>
      <c r="BM1295" s="136" t="s">
        <v>2402</v>
      </c>
    </row>
    <row r="1296" spans="2:65" s="1" customFormat="1" ht="19.5" x14ac:dyDescent="0.2">
      <c r="B1296" s="29"/>
      <c r="D1296" s="138" t="s">
        <v>124</v>
      </c>
      <c r="F1296" s="139" t="s">
        <v>2391</v>
      </c>
      <c r="I1296" s="140"/>
      <c r="L1296" s="29"/>
      <c r="M1296" s="141"/>
      <c r="T1296" s="50"/>
      <c r="AT1296" s="14" t="s">
        <v>124</v>
      </c>
      <c r="AU1296" s="14" t="s">
        <v>78</v>
      </c>
    </row>
    <row r="1297" spans="2:65" s="1" customFormat="1" ht="24.2" customHeight="1" x14ac:dyDescent="0.2">
      <c r="B1297" s="124"/>
      <c r="C1297" s="125" t="s">
        <v>1281</v>
      </c>
      <c r="D1297" s="125" t="s">
        <v>118</v>
      </c>
      <c r="E1297" s="126" t="s">
        <v>2403</v>
      </c>
      <c r="F1297" s="127" t="s">
        <v>2404</v>
      </c>
      <c r="G1297" s="128" t="s">
        <v>147</v>
      </c>
      <c r="H1297" s="129">
        <v>50</v>
      </c>
      <c r="I1297" s="130"/>
      <c r="J1297" s="131">
        <f>ROUND(I1297*H1297,2)</f>
        <v>0</v>
      </c>
      <c r="K1297" s="127" t="s">
        <v>122</v>
      </c>
      <c r="L1297" s="29"/>
      <c r="M1297" s="132" t="s">
        <v>3</v>
      </c>
      <c r="N1297" s="133" t="s">
        <v>39</v>
      </c>
      <c r="P1297" s="134">
        <f>O1297*H1297</f>
        <v>0</v>
      </c>
      <c r="Q1297" s="134">
        <v>0</v>
      </c>
      <c r="R1297" s="134">
        <f>Q1297*H1297</f>
        <v>0</v>
      </c>
      <c r="S1297" s="134">
        <v>0</v>
      </c>
      <c r="T1297" s="135">
        <f>S1297*H1297</f>
        <v>0</v>
      </c>
      <c r="AR1297" s="136" t="s">
        <v>123</v>
      </c>
      <c r="AT1297" s="136" t="s">
        <v>118</v>
      </c>
      <c r="AU1297" s="136" t="s">
        <v>78</v>
      </c>
      <c r="AY1297" s="14" t="s">
        <v>115</v>
      </c>
      <c r="BE1297" s="137">
        <f>IF(N1297="základní",J1297,0)</f>
        <v>0</v>
      </c>
      <c r="BF1297" s="137">
        <f>IF(N1297="snížená",J1297,0)</f>
        <v>0</v>
      </c>
      <c r="BG1297" s="137">
        <f>IF(N1297="zákl. přenesená",J1297,0)</f>
        <v>0</v>
      </c>
      <c r="BH1297" s="137">
        <f>IF(N1297="sníž. přenesená",J1297,0)</f>
        <v>0</v>
      </c>
      <c r="BI1297" s="137">
        <f>IF(N1297="nulová",J1297,0)</f>
        <v>0</v>
      </c>
      <c r="BJ1297" s="14" t="s">
        <v>76</v>
      </c>
      <c r="BK1297" s="137">
        <f>ROUND(I1297*H1297,2)</f>
        <v>0</v>
      </c>
      <c r="BL1297" s="14" t="s">
        <v>123</v>
      </c>
      <c r="BM1297" s="136" t="s">
        <v>2405</v>
      </c>
    </row>
    <row r="1298" spans="2:65" s="1" customFormat="1" ht="19.5" x14ac:dyDescent="0.2">
      <c r="B1298" s="29"/>
      <c r="D1298" s="138" t="s">
        <v>124</v>
      </c>
      <c r="F1298" s="139" t="s">
        <v>2391</v>
      </c>
      <c r="I1298" s="140"/>
      <c r="L1298" s="29"/>
      <c r="M1298" s="141"/>
      <c r="T1298" s="50"/>
      <c r="AT1298" s="14" t="s">
        <v>124</v>
      </c>
      <c r="AU1298" s="14" t="s">
        <v>78</v>
      </c>
    </row>
    <row r="1299" spans="2:65" s="1" customFormat="1" ht="24.2" customHeight="1" x14ac:dyDescent="0.2">
      <c r="B1299" s="124"/>
      <c r="C1299" s="125" t="s">
        <v>2406</v>
      </c>
      <c r="D1299" s="125" t="s">
        <v>118</v>
      </c>
      <c r="E1299" s="126" t="s">
        <v>2407</v>
      </c>
      <c r="F1299" s="127" t="s">
        <v>2408</v>
      </c>
      <c r="G1299" s="128" t="s">
        <v>147</v>
      </c>
      <c r="H1299" s="129">
        <v>50</v>
      </c>
      <c r="I1299" s="130"/>
      <c r="J1299" s="131">
        <f>ROUND(I1299*H1299,2)</f>
        <v>0</v>
      </c>
      <c r="K1299" s="127" t="s">
        <v>122</v>
      </c>
      <c r="L1299" s="29"/>
      <c r="M1299" s="132" t="s">
        <v>3</v>
      </c>
      <c r="N1299" s="133" t="s">
        <v>39</v>
      </c>
      <c r="P1299" s="134">
        <f>O1299*H1299</f>
        <v>0</v>
      </c>
      <c r="Q1299" s="134">
        <v>0</v>
      </c>
      <c r="R1299" s="134">
        <f>Q1299*H1299</f>
        <v>0</v>
      </c>
      <c r="S1299" s="134">
        <v>0</v>
      </c>
      <c r="T1299" s="135">
        <f>S1299*H1299</f>
        <v>0</v>
      </c>
      <c r="AR1299" s="136" t="s">
        <v>123</v>
      </c>
      <c r="AT1299" s="136" t="s">
        <v>118</v>
      </c>
      <c r="AU1299" s="136" t="s">
        <v>78</v>
      </c>
      <c r="AY1299" s="14" t="s">
        <v>115</v>
      </c>
      <c r="BE1299" s="137">
        <f>IF(N1299="základní",J1299,0)</f>
        <v>0</v>
      </c>
      <c r="BF1299" s="137">
        <f>IF(N1299="snížená",J1299,0)</f>
        <v>0</v>
      </c>
      <c r="BG1299" s="137">
        <f>IF(N1299="zákl. přenesená",J1299,0)</f>
        <v>0</v>
      </c>
      <c r="BH1299" s="137">
        <f>IF(N1299="sníž. přenesená",J1299,0)</f>
        <v>0</v>
      </c>
      <c r="BI1299" s="137">
        <f>IF(N1299="nulová",J1299,0)</f>
        <v>0</v>
      </c>
      <c r="BJ1299" s="14" t="s">
        <v>76</v>
      </c>
      <c r="BK1299" s="137">
        <f>ROUND(I1299*H1299,2)</f>
        <v>0</v>
      </c>
      <c r="BL1299" s="14" t="s">
        <v>123</v>
      </c>
      <c r="BM1299" s="136" t="s">
        <v>2409</v>
      </c>
    </row>
    <row r="1300" spans="2:65" s="1" customFormat="1" ht="19.5" x14ac:dyDescent="0.2">
      <c r="B1300" s="29"/>
      <c r="D1300" s="138" t="s">
        <v>124</v>
      </c>
      <c r="F1300" s="139" t="s">
        <v>2391</v>
      </c>
      <c r="I1300" s="140"/>
      <c r="L1300" s="29"/>
      <c r="M1300" s="141"/>
      <c r="T1300" s="50"/>
      <c r="AT1300" s="14" t="s">
        <v>124</v>
      </c>
      <c r="AU1300" s="14" t="s">
        <v>78</v>
      </c>
    </row>
    <row r="1301" spans="2:65" s="1" customFormat="1" ht="37.9" customHeight="1" x14ac:dyDescent="0.2">
      <c r="B1301" s="124"/>
      <c r="C1301" s="125" t="s">
        <v>1284</v>
      </c>
      <c r="D1301" s="125" t="s">
        <v>118</v>
      </c>
      <c r="E1301" s="126" t="s">
        <v>2410</v>
      </c>
      <c r="F1301" s="127" t="s">
        <v>2411</v>
      </c>
      <c r="G1301" s="128" t="s">
        <v>408</v>
      </c>
      <c r="H1301" s="129">
        <v>10</v>
      </c>
      <c r="I1301" s="130"/>
      <c r="J1301" s="131">
        <f>ROUND(I1301*H1301,2)</f>
        <v>0</v>
      </c>
      <c r="K1301" s="127" t="s">
        <v>122</v>
      </c>
      <c r="L1301" s="29"/>
      <c r="M1301" s="132" t="s">
        <v>3</v>
      </c>
      <c r="N1301" s="133" t="s">
        <v>39</v>
      </c>
      <c r="P1301" s="134">
        <f>O1301*H1301</f>
        <v>0</v>
      </c>
      <c r="Q1301" s="134">
        <v>0</v>
      </c>
      <c r="R1301" s="134">
        <f>Q1301*H1301</f>
        <v>0</v>
      </c>
      <c r="S1301" s="134">
        <v>0</v>
      </c>
      <c r="T1301" s="135">
        <f>S1301*H1301</f>
        <v>0</v>
      </c>
      <c r="AR1301" s="136" t="s">
        <v>123</v>
      </c>
      <c r="AT1301" s="136" t="s">
        <v>118</v>
      </c>
      <c r="AU1301" s="136" t="s">
        <v>78</v>
      </c>
      <c r="AY1301" s="14" t="s">
        <v>115</v>
      </c>
      <c r="BE1301" s="137">
        <f>IF(N1301="základní",J1301,0)</f>
        <v>0</v>
      </c>
      <c r="BF1301" s="137">
        <f>IF(N1301="snížená",J1301,0)</f>
        <v>0</v>
      </c>
      <c r="BG1301" s="137">
        <f>IF(N1301="zákl. přenesená",J1301,0)</f>
        <v>0</v>
      </c>
      <c r="BH1301" s="137">
        <f>IF(N1301="sníž. přenesená",J1301,0)</f>
        <v>0</v>
      </c>
      <c r="BI1301" s="137">
        <f>IF(N1301="nulová",J1301,0)</f>
        <v>0</v>
      </c>
      <c r="BJ1301" s="14" t="s">
        <v>76</v>
      </c>
      <c r="BK1301" s="137">
        <f>ROUND(I1301*H1301,2)</f>
        <v>0</v>
      </c>
      <c r="BL1301" s="14" t="s">
        <v>123</v>
      </c>
      <c r="BM1301" s="136" t="s">
        <v>2412</v>
      </c>
    </row>
    <row r="1302" spans="2:65" s="1" customFormat="1" ht="29.25" x14ac:dyDescent="0.2">
      <c r="B1302" s="29"/>
      <c r="D1302" s="138" t="s">
        <v>124</v>
      </c>
      <c r="F1302" s="139" t="s">
        <v>2413</v>
      </c>
      <c r="I1302" s="140"/>
      <c r="L1302" s="29"/>
      <c r="M1302" s="141"/>
      <c r="T1302" s="50"/>
      <c r="AT1302" s="14" t="s">
        <v>124</v>
      </c>
      <c r="AU1302" s="14" t="s">
        <v>78</v>
      </c>
    </row>
    <row r="1303" spans="2:65" s="1" customFormat="1" ht="24.2" customHeight="1" x14ac:dyDescent="0.2">
      <c r="B1303" s="124"/>
      <c r="C1303" s="125" t="s">
        <v>2414</v>
      </c>
      <c r="D1303" s="125" t="s">
        <v>118</v>
      </c>
      <c r="E1303" s="126" t="s">
        <v>2415</v>
      </c>
      <c r="F1303" s="127" t="s">
        <v>2416</v>
      </c>
      <c r="G1303" s="128" t="s">
        <v>408</v>
      </c>
      <c r="H1303" s="129">
        <v>10</v>
      </c>
      <c r="I1303" s="130"/>
      <c r="J1303" s="131">
        <f>ROUND(I1303*H1303,2)</f>
        <v>0</v>
      </c>
      <c r="K1303" s="127" t="s">
        <v>122</v>
      </c>
      <c r="L1303" s="29"/>
      <c r="M1303" s="132" t="s">
        <v>3</v>
      </c>
      <c r="N1303" s="133" t="s">
        <v>39</v>
      </c>
      <c r="P1303" s="134">
        <f>O1303*H1303</f>
        <v>0</v>
      </c>
      <c r="Q1303" s="134">
        <v>0</v>
      </c>
      <c r="R1303" s="134">
        <f>Q1303*H1303</f>
        <v>0</v>
      </c>
      <c r="S1303" s="134">
        <v>0</v>
      </c>
      <c r="T1303" s="135">
        <f>S1303*H1303</f>
        <v>0</v>
      </c>
      <c r="AR1303" s="136" t="s">
        <v>123</v>
      </c>
      <c r="AT1303" s="136" t="s">
        <v>118</v>
      </c>
      <c r="AU1303" s="136" t="s">
        <v>78</v>
      </c>
      <c r="AY1303" s="14" t="s">
        <v>115</v>
      </c>
      <c r="BE1303" s="137">
        <f>IF(N1303="základní",J1303,0)</f>
        <v>0</v>
      </c>
      <c r="BF1303" s="137">
        <f>IF(N1303="snížená",J1303,0)</f>
        <v>0</v>
      </c>
      <c r="BG1303" s="137">
        <f>IF(N1303="zákl. přenesená",J1303,0)</f>
        <v>0</v>
      </c>
      <c r="BH1303" s="137">
        <f>IF(N1303="sníž. přenesená",J1303,0)</f>
        <v>0</v>
      </c>
      <c r="BI1303" s="137">
        <f>IF(N1303="nulová",J1303,0)</f>
        <v>0</v>
      </c>
      <c r="BJ1303" s="14" t="s">
        <v>76</v>
      </c>
      <c r="BK1303" s="137">
        <f>ROUND(I1303*H1303,2)</f>
        <v>0</v>
      </c>
      <c r="BL1303" s="14" t="s">
        <v>123</v>
      </c>
      <c r="BM1303" s="136" t="s">
        <v>2417</v>
      </c>
    </row>
    <row r="1304" spans="2:65" s="1" customFormat="1" ht="19.5" x14ac:dyDescent="0.2">
      <c r="B1304" s="29"/>
      <c r="D1304" s="138" t="s">
        <v>124</v>
      </c>
      <c r="F1304" s="139" t="s">
        <v>2418</v>
      </c>
      <c r="I1304" s="140"/>
      <c r="L1304" s="29"/>
      <c r="M1304" s="141"/>
      <c r="T1304" s="50"/>
      <c r="AT1304" s="14" t="s">
        <v>124</v>
      </c>
      <c r="AU1304" s="14" t="s">
        <v>78</v>
      </c>
    </row>
    <row r="1305" spans="2:65" s="1" customFormat="1" ht="24.2" customHeight="1" x14ac:dyDescent="0.2">
      <c r="B1305" s="124"/>
      <c r="C1305" s="125" t="s">
        <v>1288</v>
      </c>
      <c r="D1305" s="125" t="s">
        <v>118</v>
      </c>
      <c r="E1305" s="126" t="s">
        <v>2419</v>
      </c>
      <c r="F1305" s="127" t="s">
        <v>2420</v>
      </c>
      <c r="G1305" s="128" t="s">
        <v>408</v>
      </c>
      <c r="H1305" s="129">
        <v>10</v>
      </c>
      <c r="I1305" s="130"/>
      <c r="J1305" s="131">
        <f>ROUND(I1305*H1305,2)</f>
        <v>0</v>
      </c>
      <c r="K1305" s="127" t="s">
        <v>122</v>
      </c>
      <c r="L1305" s="29"/>
      <c r="M1305" s="132" t="s">
        <v>3</v>
      </c>
      <c r="N1305" s="133" t="s">
        <v>39</v>
      </c>
      <c r="P1305" s="134">
        <f>O1305*H1305</f>
        <v>0</v>
      </c>
      <c r="Q1305" s="134">
        <v>0</v>
      </c>
      <c r="R1305" s="134">
        <f>Q1305*H1305</f>
        <v>0</v>
      </c>
      <c r="S1305" s="134">
        <v>0</v>
      </c>
      <c r="T1305" s="135">
        <f>S1305*H1305</f>
        <v>0</v>
      </c>
      <c r="AR1305" s="136" t="s">
        <v>123</v>
      </c>
      <c r="AT1305" s="136" t="s">
        <v>118</v>
      </c>
      <c r="AU1305" s="136" t="s">
        <v>78</v>
      </c>
      <c r="AY1305" s="14" t="s">
        <v>115</v>
      </c>
      <c r="BE1305" s="137">
        <f>IF(N1305="základní",J1305,0)</f>
        <v>0</v>
      </c>
      <c r="BF1305" s="137">
        <f>IF(N1305="snížená",J1305,0)</f>
        <v>0</v>
      </c>
      <c r="BG1305" s="137">
        <f>IF(N1305="zákl. přenesená",J1305,0)</f>
        <v>0</v>
      </c>
      <c r="BH1305" s="137">
        <f>IF(N1305="sníž. přenesená",J1305,0)</f>
        <v>0</v>
      </c>
      <c r="BI1305" s="137">
        <f>IF(N1305="nulová",J1305,0)</f>
        <v>0</v>
      </c>
      <c r="BJ1305" s="14" t="s">
        <v>76</v>
      </c>
      <c r="BK1305" s="137">
        <f>ROUND(I1305*H1305,2)</f>
        <v>0</v>
      </c>
      <c r="BL1305" s="14" t="s">
        <v>123</v>
      </c>
      <c r="BM1305" s="136" t="s">
        <v>2421</v>
      </c>
    </row>
    <row r="1306" spans="2:65" s="1" customFormat="1" ht="19.5" x14ac:dyDescent="0.2">
      <c r="B1306" s="29"/>
      <c r="D1306" s="138" t="s">
        <v>124</v>
      </c>
      <c r="F1306" s="139" t="s">
        <v>2418</v>
      </c>
      <c r="I1306" s="140"/>
      <c r="L1306" s="29"/>
      <c r="M1306" s="141"/>
      <c r="T1306" s="50"/>
      <c r="AT1306" s="14" t="s">
        <v>124</v>
      </c>
      <c r="AU1306" s="14" t="s">
        <v>78</v>
      </c>
    </row>
    <row r="1307" spans="2:65" s="1" customFormat="1" ht="24.2" customHeight="1" x14ac:dyDescent="0.2">
      <c r="B1307" s="124"/>
      <c r="C1307" s="125" t="s">
        <v>2422</v>
      </c>
      <c r="D1307" s="125" t="s">
        <v>118</v>
      </c>
      <c r="E1307" s="126" t="s">
        <v>2423</v>
      </c>
      <c r="F1307" s="127" t="s">
        <v>2424</v>
      </c>
      <c r="G1307" s="128" t="s">
        <v>408</v>
      </c>
      <c r="H1307" s="129">
        <v>10</v>
      </c>
      <c r="I1307" s="130"/>
      <c r="J1307" s="131">
        <f>ROUND(I1307*H1307,2)</f>
        <v>0</v>
      </c>
      <c r="K1307" s="127" t="s">
        <v>122</v>
      </c>
      <c r="L1307" s="29"/>
      <c r="M1307" s="132" t="s">
        <v>3</v>
      </c>
      <c r="N1307" s="133" t="s">
        <v>39</v>
      </c>
      <c r="P1307" s="134">
        <f>O1307*H1307</f>
        <v>0</v>
      </c>
      <c r="Q1307" s="134">
        <v>0</v>
      </c>
      <c r="R1307" s="134">
        <f>Q1307*H1307</f>
        <v>0</v>
      </c>
      <c r="S1307" s="134">
        <v>0</v>
      </c>
      <c r="T1307" s="135">
        <f>S1307*H1307</f>
        <v>0</v>
      </c>
      <c r="AR1307" s="136" t="s">
        <v>123</v>
      </c>
      <c r="AT1307" s="136" t="s">
        <v>118</v>
      </c>
      <c r="AU1307" s="136" t="s">
        <v>78</v>
      </c>
      <c r="AY1307" s="14" t="s">
        <v>115</v>
      </c>
      <c r="BE1307" s="137">
        <f>IF(N1307="základní",J1307,0)</f>
        <v>0</v>
      </c>
      <c r="BF1307" s="137">
        <f>IF(N1307="snížená",J1307,0)</f>
        <v>0</v>
      </c>
      <c r="BG1307" s="137">
        <f>IF(N1307="zákl. přenesená",J1307,0)</f>
        <v>0</v>
      </c>
      <c r="BH1307" s="137">
        <f>IF(N1307="sníž. přenesená",J1307,0)</f>
        <v>0</v>
      </c>
      <c r="BI1307" s="137">
        <f>IF(N1307="nulová",J1307,0)</f>
        <v>0</v>
      </c>
      <c r="BJ1307" s="14" t="s">
        <v>76</v>
      </c>
      <c r="BK1307" s="137">
        <f>ROUND(I1307*H1307,2)</f>
        <v>0</v>
      </c>
      <c r="BL1307" s="14" t="s">
        <v>123</v>
      </c>
      <c r="BM1307" s="136" t="s">
        <v>2425</v>
      </c>
    </row>
    <row r="1308" spans="2:65" s="1" customFormat="1" ht="19.5" x14ac:dyDescent="0.2">
      <c r="B1308" s="29"/>
      <c r="D1308" s="138" t="s">
        <v>124</v>
      </c>
      <c r="F1308" s="139" t="s">
        <v>2418</v>
      </c>
      <c r="I1308" s="140"/>
      <c r="L1308" s="29"/>
      <c r="M1308" s="141"/>
      <c r="T1308" s="50"/>
      <c r="AT1308" s="14" t="s">
        <v>124</v>
      </c>
      <c r="AU1308" s="14" t="s">
        <v>78</v>
      </c>
    </row>
    <row r="1309" spans="2:65" s="1" customFormat="1" ht="24.2" customHeight="1" x14ac:dyDescent="0.2">
      <c r="B1309" s="124"/>
      <c r="C1309" s="125" t="s">
        <v>1291</v>
      </c>
      <c r="D1309" s="125" t="s">
        <v>118</v>
      </c>
      <c r="E1309" s="126" t="s">
        <v>2426</v>
      </c>
      <c r="F1309" s="127" t="s">
        <v>2427</v>
      </c>
      <c r="G1309" s="128" t="s">
        <v>408</v>
      </c>
      <c r="H1309" s="129">
        <v>10</v>
      </c>
      <c r="I1309" s="130"/>
      <c r="J1309" s="131">
        <f>ROUND(I1309*H1309,2)</f>
        <v>0</v>
      </c>
      <c r="K1309" s="127" t="s">
        <v>122</v>
      </c>
      <c r="L1309" s="29"/>
      <c r="M1309" s="132" t="s">
        <v>3</v>
      </c>
      <c r="N1309" s="133" t="s">
        <v>39</v>
      </c>
      <c r="P1309" s="134">
        <f>O1309*H1309</f>
        <v>0</v>
      </c>
      <c r="Q1309" s="134">
        <v>0</v>
      </c>
      <c r="R1309" s="134">
        <f>Q1309*H1309</f>
        <v>0</v>
      </c>
      <c r="S1309" s="134">
        <v>0</v>
      </c>
      <c r="T1309" s="135">
        <f>S1309*H1309</f>
        <v>0</v>
      </c>
      <c r="AR1309" s="136" t="s">
        <v>123</v>
      </c>
      <c r="AT1309" s="136" t="s">
        <v>118</v>
      </c>
      <c r="AU1309" s="136" t="s">
        <v>78</v>
      </c>
      <c r="AY1309" s="14" t="s">
        <v>115</v>
      </c>
      <c r="BE1309" s="137">
        <f>IF(N1309="základní",J1309,0)</f>
        <v>0</v>
      </c>
      <c r="BF1309" s="137">
        <f>IF(N1309="snížená",J1309,0)</f>
        <v>0</v>
      </c>
      <c r="BG1309" s="137">
        <f>IF(N1309="zákl. přenesená",J1309,0)</f>
        <v>0</v>
      </c>
      <c r="BH1309" s="137">
        <f>IF(N1309="sníž. přenesená",J1309,0)</f>
        <v>0</v>
      </c>
      <c r="BI1309" s="137">
        <f>IF(N1309="nulová",J1309,0)</f>
        <v>0</v>
      </c>
      <c r="BJ1309" s="14" t="s">
        <v>76</v>
      </c>
      <c r="BK1309" s="137">
        <f>ROUND(I1309*H1309,2)</f>
        <v>0</v>
      </c>
      <c r="BL1309" s="14" t="s">
        <v>123</v>
      </c>
      <c r="BM1309" s="136" t="s">
        <v>2428</v>
      </c>
    </row>
    <row r="1310" spans="2:65" s="1" customFormat="1" ht="19.5" x14ac:dyDescent="0.2">
      <c r="B1310" s="29"/>
      <c r="D1310" s="138" t="s">
        <v>124</v>
      </c>
      <c r="F1310" s="139" t="s">
        <v>2418</v>
      </c>
      <c r="I1310" s="140"/>
      <c r="L1310" s="29"/>
      <c r="M1310" s="141"/>
      <c r="T1310" s="50"/>
      <c r="AT1310" s="14" t="s">
        <v>124</v>
      </c>
      <c r="AU1310" s="14" t="s">
        <v>78</v>
      </c>
    </row>
    <row r="1311" spans="2:65" s="1" customFormat="1" ht="24.2" customHeight="1" x14ac:dyDescent="0.2">
      <c r="B1311" s="124"/>
      <c r="C1311" s="125" t="s">
        <v>2429</v>
      </c>
      <c r="D1311" s="125" t="s">
        <v>118</v>
      </c>
      <c r="E1311" s="126" t="s">
        <v>2430</v>
      </c>
      <c r="F1311" s="127" t="s">
        <v>2431</v>
      </c>
      <c r="G1311" s="128" t="s">
        <v>408</v>
      </c>
      <c r="H1311" s="129">
        <v>10</v>
      </c>
      <c r="I1311" s="130"/>
      <c r="J1311" s="131">
        <f>ROUND(I1311*H1311,2)</f>
        <v>0</v>
      </c>
      <c r="K1311" s="127" t="s">
        <v>122</v>
      </c>
      <c r="L1311" s="29"/>
      <c r="M1311" s="132" t="s">
        <v>3</v>
      </c>
      <c r="N1311" s="133" t="s">
        <v>39</v>
      </c>
      <c r="P1311" s="134">
        <f>O1311*H1311</f>
        <v>0</v>
      </c>
      <c r="Q1311" s="134">
        <v>0</v>
      </c>
      <c r="R1311" s="134">
        <f>Q1311*H1311</f>
        <v>0</v>
      </c>
      <c r="S1311" s="134">
        <v>0</v>
      </c>
      <c r="T1311" s="135">
        <f>S1311*H1311</f>
        <v>0</v>
      </c>
      <c r="AR1311" s="136" t="s">
        <v>123</v>
      </c>
      <c r="AT1311" s="136" t="s">
        <v>118</v>
      </c>
      <c r="AU1311" s="136" t="s">
        <v>78</v>
      </c>
      <c r="AY1311" s="14" t="s">
        <v>115</v>
      </c>
      <c r="BE1311" s="137">
        <f>IF(N1311="základní",J1311,0)</f>
        <v>0</v>
      </c>
      <c r="BF1311" s="137">
        <f>IF(N1311="snížená",J1311,0)</f>
        <v>0</v>
      </c>
      <c r="BG1311" s="137">
        <f>IF(N1311="zákl. přenesená",J1311,0)</f>
        <v>0</v>
      </c>
      <c r="BH1311" s="137">
        <f>IF(N1311="sníž. přenesená",J1311,0)</f>
        <v>0</v>
      </c>
      <c r="BI1311" s="137">
        <f>IF(N1311="nulová",J1311,0)</f>
        <v>0</v>
      </c>
      <c r="BJ1311" s="14" t="s">
        <v>76</v>
      </c>
      <c r="BK1311" s="137">
        <f>ROUND(I1311*H1311,2)</f>
        <v>0</v>
      </c>
      <c r="BL1311" s="14" t="s">
        <v>123</v>
      </c>
      <c r="BM1311" s="136" t="s">
        <v>2432</v>
      </c>
    </row>
    <row r="1312" spans="2:65" s="1" customFormat="1" ht="19.5" x14ac:dyDescent="0.2">
      <c r="B1312" s="29"/>
      <c r="D1312" s="138" t="s">
        <v>124</v>
      </c>
      <c r="F1312" s="139" t="s">
        <v>2418</v>
      </c>
      <c r="I1312" s="140"/>
      <c r="L1312" s="29"/>
      <c r="M1312" s="141"/>
      <c r="T1312" s="50"/>
      <c r="AT1312" s="14" t="s">
        <v>124</v>
      </c>
      <c r="AU1312" s="14" t="s">
        <v>78</v>
      </c>
    </row>
    <row r="1313" spans="2:65" s="1" customFormat="1" ht="24.2" customHeight="1" x14ac:dyDescent="0.2">
      <c r="B1313" s="124"/>
      <c r="C1313" s="125" t="s">
        <v>1295</v>
      </c>
      <c r="D1313" s="125" t="s">
        <v>118</v>
      </c>
      <c r="E1313" s="126" t="s">
        <v>2433</v>
      </c>
      <c r="F1313" s="127" t="s">
        <v>2434</v>
      </c>
      <c r="G1313" s="128" t="s">
        <v>408</v>
      </c>
      <c r="H1313" s="129">
        <v>10</v>
      </c>
      <c r="I1313" s="130"/>
      <c r="J1313" s="131">
        <f>ROUND(I1313*H1313,2)</f>
        <v>0</v>
      </c>
      <c r="K1313" s="127" t="s">
        <v>122</v>
      </c>
      <c r="L1313" s="29"/>
      <c r="M1313" s="132" t="s">
        <v>3</v>
      </c>
      <c r="N1313" s="133" t="s">
        <v>39</v>
      </c>
      <c r="P1313" s="134">
        <f>O1313*H1313</f>
        <v>0</v>
      </c>
      <c r="Q1313" s="134">
        <v>0</v>
      </c>
      <c r="R1313" s="134">
        <f>Q1313*H1313</f>
        <v>0</v>
      </c>
      <c r="S1313" s="134">
        <v>0</v>
      </c>
      <c r="T1313" s="135">
        <f>S1313*H1313</f>
        <v>0</v>
      </c>
      <c r="AR1313" s="136" t="s">
        <v>123</v>
      </c>
      <c r="AT1313" s="136" t="s">
        <v>118</v>
      </c>
      <c r="AU1313" s="136" t="s">
        <v>78</v>
      </c>
      <c r="AY1313" s="14" t="s">
        <v>115</v>
      </c>
      <c r="BE1313" s="137">
        <f>IF(N1313="základní",J1313,0)</f>
        <v>0</v>
      </c>
      <c r="BF1313" s="137">
        <f>IF(N1313="snížená",J1313,0)</f>
        <v>0</v>
      </c>
      <c r="BG1313" s="137">
        <f>IF(N1313="zákl. přenesená",J1313,0)</f>
        <v>0</v>
      </c>
      <c r="BH1313" s="137">
        <f>IF(N1313="sníž. přenesená",J1313,0)</f>
        <v>0</v>
      </c>
      <c r="BI1313" s="137">
        <f>IF(N1313="nulová",J1313,0)</f>
        <v>0</v>
      </c>
      <c r="BJ1313" s="14" t="s">
        <v>76</v>
      </c>
      <c r="BK1313" s="137">
        <f>ROUND(I1313*H1313,2)</f>
        <v>0</v>
      </c>
      <c r="BL1313" s="14" t="s">
        <v>123</v>
      </c>
      <c r="BM1313" s="136" t="s">
        <v>2435</v>
      </c>
    </row>
    <row r="1314" spans="2:65" s="1" customFormat="1" ht="19.5" x14ac:dyDescent="0.2">
      <c r="B1314" s="29"/>
      <c r="D1314" s="138" t="s">
        <v>124</v>
      </c>
      <c r="F1314" s="139" t="s">
        <v>2418</v>
      </c>
      <c r="I1314" s="140"/>
      <c r="L1314" s="29"/>
      <c r="M1314" s="141"/>
      <c r="T1314" s="50"/>
      <c r="AT1314" s="14" t="s">
        <v>124</v>
      </c>
      <c r="AU1314" s="14" t="s">
        <v>78</v>
      </c>
    </row>
    <row r="1315" spans="2:65" s="1" customFormat="1" ht="33" customHeight="1" x14ac:dyDescent="0.2">
      <c r="B1315" s="124"/>
      <c r="C1315" s="125" t="s">
        <v>2436</v>
      </c>
      <c r="D1315" s="125" t="s">
        <v>118</v>
      </c>
      <c r="E1315" s="126" t="s">
        <v>2437</v>
      </c>
      <c r="F1315" s="127" t="s">
        <v>2438</v>
      </c>
      <c r="G1315" s="128" t="s">
        <v>128</v>
      </c>
      <c r="H1315" s="129">
        <v>50</v>
      </c>
      <c r="I1315" s="130"/>
      <c r="J1315" s="131">
        <f>ROUND(I1315*H1315,2)</f>
        <v>0</v>
      </c>
      <c r="K1315" s="127" t="s">
        <v>122</v>
      </c>
      <c r="L1315" s="29"/>
      <c r="M1315" s="132" t="s">
        <v>3</v>
      </c>
      <c r="N1315" s="133" t="s">
        <v>39</v>
      </c>
      <c r="P1315" s="134">
        <f>O1315*H1315</f>
        <v>0</v>
      </c>
      <c r="Q1315" s="134">
        <v>0</v>
      </c>
      <c r="R1315" s="134">
        <f>Q1315*H1315</f>
        <v>0</v>
      </c>
      <c r="S1315" s="134">
        <v>0</v>
      </c>
      <c r="T1315" s="135">
        <f>S1315*H1315</f>
        <v>0</v>
      </c>
      <c r="AR1315" s="136" t="s">
        <v>123</v>
      </c>
      <c r="AT1315" s="136" t="s">
        <v>118</v>
      </c>
      <c r="AU1315" s="136" t="s">
        <v>78</v>
      </c>
      <c r="AY1315" s="14" t="s">
        <v>115</v>
      </c>
      <c r="BE1315" s="137">
        <f>IF(N1315="základní",J1315,0)</f>
        <v>0</v>
      </c>
      <c r="BF1315" s="137">
        <f>IF(N1315="snížená",J1315,0)</f>
        <v>0</v>
      </c>
      <c r="BG1315" s="137">
        <f>IF(N1315="zákl. přenesená",J1315,0)</f>
        <v>0</v>
      </c>
      <c r="BH1315" s="137">
        <f>IF(N1315="sníž. přenesená",J1315,0)</f>
        <v>0</v>
      </c>
      <c r="BI1315" s="137">
        <f>IF(N1315="nulová",J1315,0)</f>
        <v>0</v>
      </c>
      <c r="BJ1315" s="14" t="s">
        <v>76</v>
      </c>
      <c r="BK1315" s="137">
        <f>ROUND(I1315*H1315,2)</f>
        <v>0</v>
      </c>
      <c r="BL1315" s="14" t="s">
        <v>123</v>
      </c>
      <c r="BM1315" s="136" t="s">
        <v>2439</v>
      </c>
    </row>
    <row r="1316" spans="2:65" s="1" customFormat="1" ht="29.25" x14ac:dyDescent="0.2">
      <c r="B1316" s="29"/>
      <c r="D1316" s="138" t="s">
        <v>124</v>
      </c>
      <c r="F1316" s="139" t="s">
        <v>2440</v>
      </c>
      <c r="I1316" s="140"/>
      <c r="L1316" s="29"/>
      <c r="M1316" s="141"/>
      <c r="T1316" s="50"/>
      <c r="AT1316" s="14" t="s">
        <v>124</v>
      </c>
      <c r="AU1316" s="14" t="s">
        <v>78</v>
      </c>
    </row>
    <row r="1317" spans="2:65" s="1" customFormat="1" ht="33" customHeight="1" x14ac:dyDescent="0.2">
      <c r="B1317" s="124"/>
      <c r="C1317" s="125" t="s">
        <v>1298</v>
      </c>
      <c r="D1317" s="125" t="s">
        <v>118</v>
      </c>
      <c r="E1317" s="126" t="s">
        <v>2441</v>
      </c>
      <c r="F1317" s="127" t="s">
        <v>2442</v>
      </c>
      <c r="G1317" s="128" t="s">
        <v>128</v>
      </c>
      <c r="H1317" s="129">
        <v>50</v>
      </c>
      <c r="I1317" s="130"/>
      <c r="J1317" s="131">
        <f>ROUND(I1317*H1317,2)</f>
        <v>0</v>
      </c>
      <c r="K1317" s="127" t="s">
        <v>122</v>
      </c>
      <c r="L1317" s="29"/>
      <c r="M1317" s="132" t="s">
        <v>3</v>
      </c>
      <c r="N1317" s="133" t="s">
        <v>39</v>
      </c>
      <c r="P1317" s="134">
        <f>O1317*H1317</f>
        <v>0</v>
      </c>
      <c r="Q1317" s="134">
        <v>0</v>
      </c>
      <c r="R1317" s="134">
        <f>Q1317*H1317</f>
        <v>0</v>
      </c>
      <c r="S1317" s="134">
        <v>0</v>
      </c>
      <c r="T1317" s="135">
        <f>S1317*H1317</f>
        <v>0</v>
      </c>
      <c r="AR1317" s="136" t="s">
        <v>123</v>
      </c>
      <c r="AT1317" s="136" t="s">
        <v>118</v>
      </c>
      <c r="AU1317" s="136" t="s">
        <v>78</v>
      </c>
      <c r="AY1317" s="14" t="s">
        <v>115</v>
      </c>
      <c r="BE1317" s="137">
        <f>IF(N1317="základní",J1317,0)</f>
        <v>0</v>
      </c>
      <c r="BF1317" s="137">
        <f>IF(N1317="snížená",J1317,0)</f>
        <v>0</v>
      </c>
      <c r="BG1317" s="137">
        <f>IF(N1317="zákl. přenesená",J1317,0)</f>
        <v>0</v>
      </c>
      <c r="BH1317" s="137">
        <f>IF(N1317="sníž. přenesená",J1317,0)</f>
        <v>0</v>
      </c>
      <c r="BI1317" s="137">
        <f>IF(N1317="nulová",J1317,0)</f>
        <v>0</v>
      </c>
      <c r="BJ1317" s="14" t="s">
        <v>76</v>
      </c>
      <c r="BK1317" s="137">
        <f>ROUND(I1317*H1317,2)</f>
        <v>0</v>
      </c>
      <c r="BL1317" s="14" t="s">
        <v>123</v>
      </c>
      <c r="BM1317" s="136" t="s">
        <v>2443</v>
      </c>
    </row>
    <row r="1318" spans="2:65" s="1" customFormat="1" ht="29.25" x14ac:dyDescent="0.2">
      <c r="B1318" s="29"/>
      <c r="D1318" s="138" t="s">
        <v>124</v>
      </c>
      <c r="F1318" s="139" t="s">
        <v>2440</v>
      </c>
      <c r="I1318" s="140"/>
      <c r="L1318" s="29"/>
      <c r="M1318" s="141"/>
      <c r="T1318" s="50"/>
      <c r="AT1318" s="14" t="s">
        <v>124</v>
      </c>
      <c r="AU1318" s="14" t="s">
        <v>78</v>
      </c>
    </row>
    <row r="1319" spans="2:65" s="1" customFormat="1" ht="33" customHeight="1" x14ac:dyDescent="0.2">
      <c r="B1319" s="124"/>
      <c r="C1319" s="125" t="s">
        <v>2444</v>
      </c>
      <c r="D1319" s="125" t="s">
        <v>118</v>
      </c>
      <c r="E1319" s="126" t="s">
        <v>2445</v>
      </c>
      <c r="F1319" s="127" t="s">
        <v>2446</v>
      </c>
      <c r="G1319" s="128" t="s">
        <v>128</v>
      </c>
      <c r="H1319" s="129">
        <v>50</v>
      </c>
      <c r="I1319" s="130"/>
      <c r="J1319" s="131">
        <f>ROUND(I1319*H1319,2)</f>
        <v>0</v>
      </c>
      <c r="K1319" s="127" t="s">
        <v>122</v>
      </c>
      <c r="L1319" s="29"/>
      <c r="M1319" s="132" t="s">
        <v>3</v>
      </c>
      <c r="N1319" s="133" t="s">
        <v>39</v>
      </c>
      <c r="P1319" s="134">
        <f>O1319*H1319</f>
        <v>0</v>
      </c>
      <c r="Q1319" s="134">
        <v>0</v>
      </c>
      <c r="R1319" s="134">
        <f>Q1319*H1319</f>
        <v>0</v>
      </c>
      <c r="S1319" s="134">
        <v>0</v>
      </c>
      <c r="T1319" s="135">
        <f>S1319*H1319</f>
        <v>0</v>
      </c>
      <c r="AR1319" s="136" t="s">
        <v>123</v>
      </c>
      <c r="AT1319" s="136" t="s">
        <v>118</v>
      </c>
      <c r="AU1319" s="136" t="s">
        <v>78</v>
      </c>
      <c r="AY1319" s="14" t="s">
        <v>115</v>
      </c>
      <c r="BE1319" s="137">
        <f>IF(N1319="základní",J1319,0)</f>
        <v>0</v>
      </c>
      <c r="BF1319" s="137">
        <f>IF(N1319="snížená",J1319,0)</f>
        <v>0</v>
      </c>
      <c r="BG1319" s="137">
        <f>IF(N1319="zákl. přenesená",J1319,0)</f>
        <v>0</v>
      </c>
      <c r="BH1319" s="137">
        <f>IF(N1319="sníž. přenesená",J1319,0)</f>
        <v>0</v>
      </c>
      <c r="BI1319" s="137">
        <f>IF(N1319="nulová",J1319,0)</f>
        <v>0</v>
      </c>
      <c r="BJ1319" s="14" t="s">
        <v>76</v>
      </c>
      <c r="BK1319" s="137">
        <f>ROUND(I1319*H1319,2)</f>
        <v>0</v>
      </c>
      <c r="BL1319" s="14" t="s">
        <v>123</v>
      </c>
      <c r="BM1319" s="136" t="s">
        <v>2447</v>
      </c>
    </row>
    <row r="1320" spans="2:65" s="1" customFormat="1" ht="29.25" x14ac:dyDescent="0.2">
      <c r="B1320" s="29"/>
      <c r="D1320" s="138" t="s">
        <v>124</v>
      </c>
      <c r="F1320" s="139" t="s">
        <v>2440</v>
      </c>
      <c r="I1320" s="140"/>
      <c r="L1320" s="29"/>
      <c r="M1320" s="141"/>
      <c r="T1320" s="50"/>
      <c r="AT1320" s="14" t="s">
        <v>124</v>
      </c>
      <c r="AU1320" s="14" t="s">
        <v>78</v>
      </c>
    </row>
    <row r="1321" spans="2:65" s="1" customFormat="1" ht="33" customHeight="1" x14ac:dyDescent="0.2">
      <c r="B1321" s="124"/>
      <c r="C1321" s="125" t="s">
        <v>1302</v>
      </c>
      <c r="D1321" s="125" t="s">
        <v>118</v>
      </c>
      <c r="E1321" s="126" t="s">
        <v>2448</v>
      </c>
      <c r="F1321" s="127" t="s">
        <v>2449</v>
      </c>
      <c r="G1321" s="128" t="s">
        <v>128</v>
      </c>
      <c r="H1321" s="129">
        <v>50</v>
      </c>
      <c r="I1321" s="130"/>
      <c r="J1321" s="131">
        <f>ROUND(I1321*H1321,2)</f>
        <v>0</v>
      </c>
      <c r="K1321" s="127" t="s">
        <v>122</v>
      </c>
      <c r="L1321" s="29"/>
      <c r="M1321" s="132" t="s">
        <v>3</v>
      </c>
      <c r="N1321" s="133" t="s">
        <v>39</v>
      </c>
      <c r="P1321" s="134">
        <f>O1321*H1321</f>
        <v>0</v>
      </c>
      <c r="Q1321" s="134">
        <v>0</v>
      </c>
      <c r="R1321" s="134">
        <f>Q1321*H1321</f>
        <v>0</v>
      </c>
      <c r="S1321" s="134">
        <v>0</v>
      </c>
      <c r="T1321" s="135">
        <f>S1321*H1321</f>
        <v>0</v>
      </c>
      <c r="AR1321" s="136" t="s">
        <v>123</v>
      </c>
      <c r="AT1321" s="136" t="s">
        <v>118</v>
      </c>
      <c r="AU1321" s="136" t="s">
        <v>78</v>
      </c>
      <c r="AY1321" s="14" t="s">
        <v>115</v>
      </c>
      <c r="BE1321" s="137">
        <f>IF(N1321="základní",J1321,0)</f>
        <v>0</v>
      </c>
      <c r="BF1321" s="137">
        <f>IF(N1321="snížená",J1321,0)</f>
        <v>0</v>
      </c>
      <c r="BG1321" s="137">
        <f>IF(N1321="zákl. přenesená",J1321,0)</f>
        <v>0</v>
      </c>
      <c r="BH1321" s="137">
        <f>IF(N1321="sníž. přenesená",J1321,0)</f>
        <v>0</v>
      </c>
      <c r="BI1321" s="137">
        <f>IF(N1321="nulová",J1321,0)</f>
        <v>0</v>
      </c>
      <c r="BJ1321" s="14" t="s">
        <v>76</v>
      </c>
      <c r="BK1321" s="137">
        <f>ROUND(I1321*H1321,2)</f>
        <v>0</v>
      </c>
      <c r="BL1321" s="14" t="s">
        <v>123</v>
      </c>
      <c r="BM1321" s="136" t="s">
        <v>2450</v>
      </c>
    </row>
    <row r="1322" spans="2:65" s="1" customFormat="1" ht="29.25" x14ac:dyDescent="0.2">
      <c r="B1322" s="29"/>
      <c r="D1322" s="138" t="s">
        <v>124</v>
      </c>
      <c r="F1322" s="139" t="s">
        <v>2440</v>
      </c>
      <c r="I1322" s="140"/>
      <c r="L1322" s="29"/>
      <c r="M1322" s="141"/>
      <c r="T1322" s="50"/>
      <c r="AT1322" s="14" t="s">
        <v>124</v>
      </c>
      <c r="AU1322" s="14" t="s">
        <v>78</v>
      </c>
    </row>
    <row r="1323" spans="2:65" s="1" customFormat="1" ht="33" customHeight="1" x14ac:dyDescent="0.2">
      <c r="B1323" s="124"/>
      <c r="C1323" s="125" t="s">
        <v>2451</v>
      </c>
      <c r="D1323" s="125" t="s">
        <v>118</v>
      </c>
      <c r="E1323" s="126" t="s">
        <v>2452</v>
      </c>
      <c r="F1323" s="127" t="s">
        <v>2453</v>
      </c>
      <c r="G1323" s="128" t="s">
        <v>128</v>
      </c>
      <c r="H1323" s="129">
        <v>10</v>
      </c>
      <c r="I1323" s="130"/>
      <c r="J1323" s="131">
        <f>ROUND(I1323*H1323,2)</f>
        <v>0</v>
      </c>
      <c r="K1323" s="127" t="s">
        <v>122</v>
      </c>
      <c r="L1323" s="29"/>
      <c r="M1323" s="132" t="s">
        <v>3</v>
      </c>
      <c r="N1323" s="133" t="s">
        <v>39</v>
      </c>
      <c r="P1323" s="134">
        <f>O1323*H1323</f>
        <v>0</v>
      </c>
      <c r="Q1323" s="134">
        <v>0</v>
      </c>
      <c r="R1323" s="134">
        <f>Q1323*H1323</f>
        <v>0</v>
      </c>
      <c r="S1323" s="134">
        <v>0</v>
      </c>
      <c r="T1323" s="135">
        <f>S1323*H1323</f>
        <v>0</v>
      </c>
      <c r="AR1323" s="136" t="s">
        <v>123</v>
      </c>
      <c r="AT1323" s="136" t="s">
        <v>118</v>
      </c>
      <c r="AU1323" s="136" t="s">
        <v>78</v>
      </c>
      <c r="AY1323" s="14" t="s">
        <v>115</v>
      </c>
      <c r="BE1323" s="137">
        <f>IF(N1323="základní",J1323,0)</f>
        <v>0</v>
      </c>
      <c r="BF1323" s="137">
        <f>IF(N1323="snížená",J1323,0)</f>
        <v>0</v>
      </c>
      <c r="BG1323" s="137">
        <f>IF(N1323="zákl. přenesená",J1323,0)</f>
        <v>0</v>
      </c>
      <c r="BH1323" s="137">
        <f>IF(N1323="sníž. přenesená",J1323,0)</f>
        <v>0</v>
      </c>
      <c r="BI1323" s="137">
        <f>IF(N1323="nulová",J1323,0)</f>
        <v>0</v>
      </c>
      <c r="BJ1323" s="14" t="s">
        <v>76</v>
      </c>
      <c r="BK1323" s="137">
        <f>ROUND(I1323*H1323,2)</f>
        <v>0</v>
      </c>
      <c r="BL1323" s="14" t="s">
        <v>123</v>
      </c>
      <c r="BM1323" s="136" t="s">
        <v>2454</v>
      </c>
    </row>
    <row r="1324" spans="2:65" s="1" customFormat="1" ht="29.25" x14ac:dyDescent="0.2">
      <c r="B1324" s="29"/>
      <c r="D1324" s="138" t="s">
        <v>124</v>
      </c>
      <c r="F1324" s="139" t="s">
        <v>2455</v>
      </c>
      <c r="I1324" s="140"/>
      <c r="L1324" s="29"/>
      <c r="M1324" s="141"/>
      <c r="T1324" s="50"/>
      <c r="AT1324" s="14" t="s">
        <v>124</v>
      </c>
      <c r="AU1324" s="14" t="s">
        <v>78</v>
      </c>
    </row>
    <row r="1325" spans="2:65" s="1" customFormat="1" ht="33" customHeight="1" x14ac:dyDescent="0.2">
      <c r="B1325" s="124"/>
      <c r="C1325" s="125" t="s">
        <v>1305</v>
      </c>
      <c r="D1325" s="125" t="s">
        <v>118</v>
      </c>
      <c r="E1325" s="126" t="s">
        <v>2456</v>
      </c>
      <c r="F1325" s="127" t="s">
        <v>2457</v>
      </c>
      <c r="G1325" s="128" t="s">
        <v>128</v>
      </c>
      <c r="H1325" s="129">
        <v>10</v>
      </c>
      <c r="I1325" s="130"/>
      <c r="J1325" s="131">
        <f>ROUND(I1325*H1325,2)</f>
        <v>0</v>
      </c>
      <c r="K1325" s="127" t="s">
        <v>122</v>
      </c>
      <c r="L1325" s="29"/>
      <c r="M1325" s="132" t="s">
        <v>3</v>
      </c>
      <c r="N1325" s="133" t="s">
        <v>39</v>
      </c>
      <c r="P1325" s="134">
        <f>O1325*H1325</f>
        <v>0</v>
      </c>
      <c r="Q1325" s="134">
        <v>0</v>
      </c>
      <c r="R1325" s="134">
        <f>Q1325*H1325</f>
        <v>0</v>
      </c>
      <c r="S1325" s="134">
        <v>0</v>
      </c>
      <c r="T1325" s="135">
        <f>S1325*H1325</f>
        <v>0</v>
      </c>
      <c r="AR1325" s="136" t="s">
        <v>123</v>
      </c>
      <c r="AT1325" s="136" t="s">
        <v>118</v>
      </c>
      <c r="AU1325" s="136" t="s">
        <v>78</v>
      </c>
      <c r="AY1325" s="14" t="s">
        <v>115</v>
      </c>
      <c r="BE1325" s="137">
        <f>IF(N1325="základní",J1325,0)</f>
        <v>0</v>
      </c>
      <c r="BF1325" s="137">
        <f>IF(N1325="snížená",J1325,0)</f>
        <v>0</v>
      </c>
      <c r="BG1325" s="137">
        <f>IF(N1325="zákl. přenesená",J1325,0)</f>
        <v>0</v>
      </c>
      <c r="BH1325" s="137">
        <f>IF(N1325="sníž. přenesená",J1325,0)</f>
        <v>0</v>
      </c>
      <c r="BI1325" s="137">
        <f>IF(N1325="nulová",J1325,0)</f>
        <v>0</v>
      </c>
      <c r="BJ1325" s="14" t="s">
        <v>76</v>
      </c>
      <c r="BK1325" s="137">
        <f>ROUND(I1325*H1325,2)</f>
        <v>0</v>
      </c>
      <c r="BL1325" s="14" t="s">
        <v>123</v>
      </c>
      <c r="BM1325" s="136" t="s">
        <v>2458</v>
      </c>
    </row>
    <row r="1326" spans="2:65" s="1" customFormat="1" ht="29.25" x14ac:dyDescent="0.2">
      <c r="B1326" s="29"/>
      <c r="D1326" s="138" t="s">
        <v>124</v>
      </c>
      <c r="F1326" s="139" t="s">
        <v>2455</v>
      </c>
      <c r="I1326" s="140"/>
      <c r="L1326" s="29"/>
      <c r="M1326" s="141"/>
      <c r="T1326" s="50"/>
      <c r="AT1326" s="14" t="s">
        <v>124</v>
      </c>
      <c r="AU1326" s="14" t="s">
        <v>78</v>
      </c>
    </row>
    <row r="1327" spans="2:65" s="1" customFormat="1" ht="33" customHeight="1" x14ac:dyDescent="0.2">
      <c r="B1327" s="124"/>
      <c r="C1327" s="125" t="s">
        <v>2459</v>
      </c>
      <c r="D1327" s="125" t="s">
        <v>118</v>
      </c>
      <c r="E1327" s="126" t="s">
        <v>2460</v>
      </c>
      <c r="F1327" s="127" t="s">
        <v>2461</v>
      </c>
      <c r="G1327" s="128" t="s">
        <v>128</v>
      </c>
      <c r="H1327" s="129">
        <v>10</v>
      </c>
      <c r="I1327" s="130"/>
      <c r="J1327" s="131">
        <f>ROUND(I1327*H1327,2)</f>
        <v>0</v>
      </c>
      <c r="K1327" s="127" t="s">
        <v>122</v>
      </c>
      <c r="L1327" s="29"/>
      <c r="M1327" s="132" t="s">
        <v>3</v>
      </c>
      <c r="N1327" s="133" t="s">
        <v>39</v>
      </c>
      <c r="P1327" s="134">
        <f>O1327*H1327</f>
        <v>0</v>
      </c>
      <c r="Q1327" s="134">
        <v>0</v>
      </c>
      <c r="R1327" s="134">
        <f>Q1327*H1327</f>
        <v>0</v>
      </c>
      <c r="S1327" s="134">
        <v>0</v>
      </c>
      <c r="T1327" s="135">
        <f>S1327*H1327</f>
        <v>0</v>
      </c>
      <c r="AR1327" s="136" t="s">
        <v>123</v>
      </c>
      <c r="AT1327" s="136" t="s">
        <v>118</v>
      </c>
      <c r="AU1327" s="136" t="s">
        <v>78</v>
      </c>
      <c r="AY1327" s="14" t="s">
        <v>115</v>
      </c>
      <c r="BE1327" s="137">
        <f>IF(N1327="základní",J1327,0)</f>
        <v>0</v>
      </c>
      <c r="BF1327" s="137">
        <f>IF(N1327="snížená",J1327,0)</f>
        <v>0</v>
      </c>
      <c r="BG1327" s="137">
        <f>IF(N1327="zákl. přenesená",J1327,0)</f>
        <v>0</v>
      </c>
      <c r="BH1327" s="137">
        <f>IF(N1327="sníž. přenesená",J1327,0)</f>
        <v>0</v>
      </c>
      <c r="BI1327" s="137">
        <f>IF(N1327="nulová",J1327,0)</f>
        <v>0</v>
      </c>
      <c r="BJ1327" s="14" t="s">
        <v>76</v>
      </c>
      <c r="BK1327" s="137">
        <f>ROUND(I1327*H1327,2)</f>
        <v>0</v>
      </c>
      <c r="BL1327" s="14" t="s">
        <v>123</v>
      </c>
      <c r="BM1327" s="136" t="s">
        <v>2462</v>
      </c>
    </row>
    <row r="1328" spans="2:65" s="1" customFormat="1" ht="29.25" x14ac:dyDescent="0.2">
      <c r="B1328" s="29"/>
      <c r="D1328" s="138" t="s">
        <v>124</v>
      </c>
      <c r="F1328" s="139" t="s">
        <v>2455</v>
      </c>
      <c r="I1328" s="140"/>
      <c r="L1328" s="29"/>
      <c r="M1328" s="141"/>
      <c r="T1328" s="50"/>
      <c r="AT1328" s="14" t="s">
        <v>124</v>
      </c>
      <c r="AU1328" s="14" t="s">
        <v>78</v>
      </c>
    </row>
    <row r="1329" spans="2:65" s="1" customFormat="1" ht="33" customHeight="1" x14ac:dyDescent="0.2">
      <c r="B1329" s="124"/>
      <c r="C1329" s="125" t="s">
        <v>1309</v>
      </c>
      <c r="D1329" s="125" t="s">
        <v>118</v>
      </c>
      <c r="E1329" s="126" t="s">
        <v>2463</v>
      </c>
      <c r="F1329" s="127" t="s">
        <v>2464</v>
      </c>
      <c r="G1329" s="128" t="s">
        <v>128</v>
      </c>
      <c r="H1329" s="129">
        <v>10</v>
      </c>
      <c r="I1329" s="130"/>
      <c r="J1329" s="131">
        <f>ROUND(I1329*H1329,2)</f>
        <v>0</v>
      </c>
      <c r="K1329" s="127" t="s">
        <v>122</v>
      </c>
      <c r="L1329" s="29"/>
      <c r="M1329" s="132" t="s">
        <v>3</v>
      </c>
      <c r="N1329" s="133" t="s">
        <v>39</v>
      </c>
      <c r="P1329" s="134">
        <f>O1329*H1329</f>
        <v>0</v>
      </c>
      <c r="Q1329" s="134">
        <v>0</v>
      </c>
      <c r="R1329" s="134">
        <f>Q1329*H1329</f>
        <v>0</v>
      </c>
      <c r="S1329" s="134">
        <v>0</v>
      </c>
      <c r="T1329" s="135">
        <f>S1329*H1329</f>
        <v>0</v>
      </c>
      <c r="AR1329" s="136" t="s">
        <v>123</v>
      </c>
      <c r="AT1329" s="136" t="s">
        <v>118</v>
      </c>
      <c r="AU1329" s="136" t="s">
        <v>78</v>
      </c>
      <c r="AY1329" s="14" t="s">
        <v>115</v>
      </c>
      <c r="BE1329" s="137">
        <f>IF(N1329="základní",J1329,0)</f>
        <v>0</v>
      </c>
      <c r="BF1329" s="137">
        <f>IF(N1329="snížená",J1329,0)</f>
        <v>0</v>
      </c>
      <c r="BG1329" s="137">
        <f>IF(N1329="zákl. přenesená",J1329,0)</f>
        <v>0</v>
      </c>
      <c r="BH1329" s="137">
        <f>IF(N1329="sníž. přenesená",J1329,0)</f>
        <v>0</v>
      </c>
      <c r="BI1329" s="137">
        <f>IF(N1329="nulová",J1329,0)</f>
        <v>0</v>
      </c>
      <c r="BJ1329" s="14" t="s">
        <v>76</v>
      </c>
      <c r="BK1329" s="137">
        <f>ROUND(I1329*H1329,2)</f>
        <v>0</v>
      </c>
      <c r="BL1329" s="14" t="s">
        <v>123</v>
      </c>
      <c r="BM1329" s="136" t="s">
        <v>2465</v>
      </c>
    </row>
    <row r="1330" spans="2:65" s="1" customFormat="1" ht="29.25" x14ac:dyDescent="0.2">
      <c r="B1330" s="29"/>
      <c r="D1330" s="138" t="s">
        <v>124</v>
      </c>
      <c r="F1330" s="139" t="s">
        <v>2455</v>
      </c>
      <c r="I1330" s="140"/>
      <c r="L1330" s="29"/>
      <c r="M1330" s="141"/>
      <c r="T1330" s="50"/>
      <c r="AT1330" s="14" t="s">
        <v>124</v>
      </c>
      <c r="AU1330" s="14" t="s">
        <v>78</v>
      </c>
    </row>
    <row r="1331" spans="2:65" s="1" customFormat="1" ht="33" customHeight="1" x14ac:dyDescent="0.2">
      <c r="B1331" s="124"/>
      <c r="C1331" s="125" t="s">
        <v>2466</v>
      </c>
      <c r="D1331" s="125" t="s">
        <v>118</v>
      </c>
      <c r="E1331" s="126" t="s">
        <v>2467</v>
      </c>
      <c r="F1331" s="127" t="s">
        <v>2468</v>
      </c>
      <c r="G1331" s="128" t="s">
        <v>128</v>
      </c>
      <c r="H1331" s="129">
        <v>10</v>
      </c>
      <c r="I1331" s="130"/>
      <c r="J1331" s="131">
        <f>ROUND(I1331*H1331,2)</f>
        <v>0</v>
      </c>
      <c r="K1331" s="127" t="s">
        <v>122</v>
      </c>
      <c r="L1331" s="29"/>
      <c r="M1331" s="132" t="s">
        <v>3</v>
      </c>
      <c r="N1331" s="133" t="s">
        <v>39</v>
      </c>
      <c r="P1331" s="134">
        <f>O1331*H1331</f>
        <v>0</v>
      </c>
      <c r="Q1331" s="134">
        <v>0</v>
      </c>
      <c r="R1331" s="134">
        <f>Q1331*H1331</f>
        <v>0</v>
      </c>
      <c r="S1331" s="134">
        <v>0</v>
      </c>
      <c r="T1331" s="135">
        <f>S1331*H1331</f>
        <v>0</v>
      </c>
      <c r="AR1331" s="136" t="s">
        <v>123</v>
      </c>
      <c r="AT1331" s="136" t="s">
        <v>118</v>
      </c>
      <c r="AU1331" s="136" t="s">
        <v>78</v>
      </c>
      <c r="AY1331" s="14" t="s">
        <v>115</v>
      </c>
      <c r="BE1331" s="137">
        <f>IF(N1331="základní",J1331,0)</f>
        <v>0</v>
      </c>
      <c r="BF1331" s="137">
        <f>IF(N1331="snížená",J1331,0)</f>
        <v>0</v>
      </c>
      <c r="BG1331" s="137">
        <f>IF(N1331="zákl. přenesená",J1331,0)</f>
        <v>0</v>
      </c>
      <c r="BH1331" s="137">
        <f>IF(N1331="sníž. přenesená",J1331,0)</f>
        <v>0</v>
      </c>
      <c r="BI1331" s="137">
        <f>IF(N1331="nulová",J1331,0)</f>
        <v>0</v>
      </c>
      <c r="BJ1331" s="14" t="s">
        <v>76</v>
      </c>
      <c r="BK1331" s="137">
        <f>ROUND(I1331*H1331,2)</f>
        <v>0</v>
      </c>
      <c r="BL1331" s="14" t="s">
        <v>123</v>
      </c>
      <c r="BM1331" s="136" t="s">
        <v>2469</v>
      </c>
    </row>
    <row r="1332" spans="2:65" s="1" customFormat="1" ht="29.25" x14ac:dyDescent="0.2">
      <c r="B1332" s="29"/>
      <c r="D1332" s="138" t="s">
        <v>124</v>
      </c>
      <c r="F1332" s="139" t="s">
        <v>2455</v>
      </c>
      <c r="I1332" s="140"/>
      <c r="L1332" s="29"/>
      <c r="M1332" s="141"/>
      <c r="T1332" s="50"/>
      <c r="AT1332" s="14" t="s">
        <v>124</v>
      </c>
      <c r="AU1332" s="14" t="s">
        <v>78</v>
      </c>
    </row>
    <row r="1333" spans="2:65" s="1" customFormat="1" ht="33" customHeight="1" x14ac:dyDescent="0.2">
      <c r="B1333" s="124"/>
      <c r="C1333" s="125" t="s">
        <v>1312</v>
      </c>
      <c r="D1333" s="125" t="s">
        <v>118</v>
      </c>
      <c r="E1333" s="126" t="s">
        <v>2470</v>
      </c>
      <c r="F1333" s="127" t="s">
        <v>2471</v>
      </c>
      <c r="G1333" s="128" t="s">
        <v>128</v>
      </c>
      <c r="H1333" s="129">
        <v>50</v>
      </c>
      <c r="I1333" s="130"/>
      <c r="J1333" s="131">
        <f>ROUND(I1333*H1333,2)</f>
        <v>0</v>
      </c>
      <c r="K1333" s="127" t="s">
        <v>122</v>
      </c>
      <c r="L1333" s="29"/>
      <c r="M1333" s="132" t="s">
        <v>3</v>
      </c>
      <c r="N1333" s="133" t="s">
        <v>39</v>
      </c>
      <c r="P1333" s="134">
        <f>O1333*H1333</f>
        <v>0</v>
      </c>
      <c r="Q1333" s="134">
        <v>0</v>
      </c>
      <c r="R1333" s="134">
        <f>Q1333*H1333</f>
        <v>0</v>
      </c>
      <c r="S1333" s="134">
        <v>0</v>
      </c>
      <c r="T1333" s="135">
        <f>S1333*H1333</f>
        <v>0</v>
      </c>
      <c r="AR1333" s="136" t="s">
        <v>123</v>
      </c>
      <c r="AT1333" s="136" t="s">
        <v>118</v>
      </c>
      <c r="AU1333" s="136" t="s">
        <v>78</v>
      </c>
      <c r="AY1333" s="14" t="s">
        <v>115</v>
      </c>
      <c r="BE1333" s="137">
        <f>IF(N1333="základní",J1333,0)</f>
        <v>0</v>
      </c>
      <c r="BF1333" s="137">
        <f>IF(N1333="snížená",J1333,0)</f>
        <v>0</v>
      </c>
      <c r="BG1333" s="137">
        <f>IF(N1333="zákl. přenesená",J1333,0)</f>
        <v>0</v>
      </c>
      <c r="BH1333" s="137">
        <f>IF(N1333="sníž. přenesená",J1333,0)</f>
        <v>0</v>
      </c>
      <c r="BI1333" s="137">
        <f>IF(N1333="nulová",J1333,0)</f>
        <v>0</v>
      </c>
      <c r="BJ1333" s="14" t="s">
        <v>76</v>
      </c>
      <c r="BK1333" s="137">
        <f>ROUND(I1333*H1333,2)</f>
        <v>0</v>
      </c>
      <c r="BL1333" s="14" t="s">
        <v>123</v>
      </c>
      <c r="BM1333" s="136" t="s">
        <v>2472</v>
      </c>
    </row>
    <row r="1334" spans="2:65" s="1" customFormat="1" ht="29.25" x14ac:dyDescent="0.2">
      <c r="B1334" s="29"/>
      <c r="D1334" s="138" t="s">
        <v>124</v>
      </c>
      <c r="F1334" s="139" t="s">
        <v>2455</v>
      </c>
      <c r="I1334" s="140"/>
      <c r="L1334" s="29"/>
      <c r="M1334" s="141"/>
      <c r="T1334" s="50"/>
      <c r="AT1334" s="14" t="s">
        <v>124</v>
      </c>
      <c r="AU1334" s="14" t="s">
        <v>78</v>
      </c>
    </row>
    <row r="1335" spans="2:65" s="1" customFormat="1" ht="33" customHeight="1" x14ac:dyDescent="0.2">
      <c r="B1335" s="124"/>
      <c r="C1335" s="125" t="s">
        <v>2473</v>
      </c>
      <c r="D1335" s="125" t="s">
        <v>118</v>
      </c>
      <c r="E1335" s="126" t="s">
        <v>2474</v>
      </c>
      <c r="F1335" s="127" t="s">
        <v>2475</v>
      </c>
      <c r="G1335" s="128" t="s">
        <v>128</v>
      </c>
      <c r="H1335" s="129">
        <v>10</v>
      </c>
      <c r="I1335" s="130"/>
      <c r="J1335" s="131">
        <f>ROUND(I1335*H1335,2)</f>
        <v>0</v>
      </c>
      <c r="K1335" s="127" t="s">
        <v>122</v>
      </c>
      <c r="L1335" s="29"/>
      <c r="M1335" s="132" t="s">
        <v>3</v>
      </c>
      <c r="N1335" s="133" t="s">
        <v>39</v>
      </c>
      <c r="P1335" s="134">
        <f>O1335*H1335</f>
        <v>0</v>
      </c>
      <c r="Q1335" s="134">
        <v>0</v>
      </c>
      <c r="R1335" s="134">
        <f>Q1335*H1335</f>
        <v>0</v>
      </c>
      <c r="S1335" s="134">
        <v>0</v>
      </c>
      <c r="T1335" s="135">
        <f>S1335*H1335</f>
        <v>0</v>
      </c>
      <c r="AR1335" s="136" t="s">
        <v>123</v>
      </c>
      <c r="AT1335" s="136" t="s">
        <v>118</v>
      </c>
      <c r="AU1335" s="136" t="s">
        <v>78</v>
      </c>
      <c r="AY1335" s="14" t="s">
        <v>115</v>
      </c>
      <c r="BE1335" s="137">
        <f>IF(N1335="základní",J1335,0)</f>
        <v>0</v>
      </c>
      <c r="BF1335" s="137">
        <f>IF(N1335="snížená",J1335,0)</f>
        <v>0</v>
      </c>
      <c r="BG1335" s="137">
        <f>IF(N1335="zákl. přenesená",J1335,0)</f>
        <v>0</v>
      </c>
      <c r="BH1335" s="137">
        <f>IF(N1335="sníž. přenesená",J1335,0)</f>
        <v>0</v>
      </c>
      <c r="BI1335" s="137">
        <f>IF(N1335="nulová",J1335,0)</f>
        <v>0</v>
      </c>
      <c r="BJ1335" s="14" t="s">
        <v>76</v>
      </c>
      <c r="BK1335" s="137">
        <f>ROUND(I1335*H1335,2)</f>
        <v>0</v>
      </c>
      <c r="BL1335" s="14" t="s">
        <v>123</v>
      </c>
      <c r="BM1335" s="136" t="s">
        <v>2476</v>
      </c>
    </row>
    <row r="1336" spans="2:65" s="1" customFormat="1" ht="29.25" x14ac:dyDescent="0.2">
      <c r="B1336" s="29"/>
      <c r="D1336" s="138" t="s">
        <v>124</v>
      </c>
      <c r="F1336" s="139" t="s">
        <v>2477</v>
      </c>
      <c r="I1336" s="140"/>
      <c r="L1336" s="29"/>
      <c r="M1336" s="141"/>
      <c r="T1336" s="50"/>
      <c r="AT1336" s="14" t="s">
        <v>124</v>
      </c>
      <c r="AU1336" s="14" t="s">
        <v>78</v>
      </c>
    </row>
    <row r="1337" spans="2:65" s="1" customFormat="1" ht="33" customHeight="1" x14ac:dyDescent="0.2">
      <c r="B1337" s="124"/>
      <c r="C1337" s="125" t="s">
        <v>1316</v>
      </c>
      <c r="D1337" s="125" t="s">
        <v>118</v>
      </c>
      <c r="E1337" s="126" t="s">
        <v>2478</v>
      </c>
      <c r="F1337" s="127" t="s">
        <v>2479</v>
      </c>
      <c r="G1337" s="128" t="s">
        <v>128</v>
      </c>
      <c r="H1337" s="129">
        <v>10</v>
      </c>
      <c r="I1337" s="130"/>
      <c r="J1337" s="131">
        <f>ROUND(I1337*H1337,2)</f>
        <v>0</v>
      </c>
      <c r="K1337" s="127" t="s">
        <v>122</v>
      </c>
      <c r="L1337" s="29"/>
      <c r="M1337" s="132" t="s">
        <v>3</v>
      </c>
      <c r="N1337" s="133" t="s">
        <v>39</v>
      </c>
      <c r="P1337" s="134">
        <f>O1337*H1337</f>
        <v>0</v>
      </c>
      <c r="Q1337" s="134">
        <v>0</v>
      </c>
      <c r="R1337" s="134">
        <f>Q1337*H1337</f>
        <v>0</v>
      </c>
      <c r="S1337" s="134">
        <v>0</v>
      </c>
      <c r="T1337" s="135">
        <f>S1337*H1337</f>
        <v>0</v>
      </c>
      <c r="AR1337" s="136" t="s">
        <v>123</v>
      </c>
      <c r="AT1337" s="136" t="s">
        <v>118</v>
      </c>
      <c r="AU1337" s="136" t="s">
        <v>78</v>
      </c>
      <c r="AY1337" s="14" t="s">
        <v>115</v>
      </c>
      <c r="BE1337" s="137">
        <f>IF(N1337="základní",J1337,0)</f>
        <v>0</v>
      </c>
      <c r="BF1337" s="137">
        <f>IF(N1337="snížená",J1337,0)</f>
        <v>0</v>
      </c>
      <c r="BG1337" s="137">
        <f>IF(N1337="zákl. přenesená",J1337,0)</f>
        <v>0</v>
      </c>
      <c r="BH1337" s="137">
        <f>IF(N1337="sníž. přenesená",J1337,0)</f>
        <v>0</v>
      </c>
      <c r="BI1337" s="137">
        <f>IF(N1337="nulová",J1337,0)</f>
        <v>0</v>
      </c>
      <c r="BJ1337" s="14" t="s">
        <v>76</v>
      </c>
      <c r="BK1337" s="137">
        <f>ROUND(I1337*H1337,2)</f>
        <v>0</v>
      </c>
      <c r="BL1337" s="14" t="s">
        <v>123</v>
      </c>
      <c r="BM1337" s="136" t="s">
        <v>2480</v>
      </c>
    </row>
    <row r="1338" spans="2:65" s="1" customFormat="1" ht="29.25" x14ac:dyDescent="0.2">
      <c r="B1338" s="29"/>
      <c r="D1338" s="138" t="s">
        <v>124</v>
      </c>
      <c r="F1338" s="139" t="s">
        <v>2477</v>
      </c>
      <c r="I1338" s="140"/>
      <c r="L1338" s="29"/>
      <c r="M1338" s="141"/>
      <c r="T1338" s="50"/>
      <c r="AT1338" s="14" t="s">
        <v>124</v>
      </c>
      <c r="AU1338" s="14" t="s">
        <v>78</v>
      </c>
    </row>
    <row r="1339" spans="2:65" s="1" customFormat="1" ht="37.9" customHeight="1" x14ac:dyDescent="0.2">
      <c r="B1339" s="124"/>
      <c r="C1339" s="125" t="s">
        <v>2481</v>
      </c>
      <c r="D1339" s="125" t="s">
        <v>118</v>
      </c>
      <c r="E1339" s="126" t="s">
        <v>2482</v>
      </c>
      <c r="F1339" s="127" t="s">
        <v>2483</v>
      </c>
      <c r="G1339" s="128" t="s">
        <v>128</v>
      </c>
      <c r="H1339" s="129">
        <v>10</v>
      </c>
      <c r="I1339" s="130"/>
      <c r="J1339" s="131">
        <f>ROUND(I1339*H1339,2)</f>
        <v>0</v>
      </c>
      <c r="K1339" s="127" t="s">
        <v>122</v>
      </c>
      <c r="L1339" s="29"/>
      <c r="M1339" s="132" t="s">
        <v>3</v>
      </c>
      <c r="N1339" s="133" t="s">
        <v>39</v>
      </c>
      <c r="P1339" s="134">
        <f>O1339*H1339</f>
        <v>0</v>
      </c>
      <c r="Q1339" s="134">
        <v>0</v>
      </c>
      <c r="R1339" s="134">
        <f>Q1339*H1339</f>
        <v>0</v>
      </c>
      <c r="S1339" s="134">
        <v>0</v>
      </c>
      <c r="T1339" s="135">
        <f>S1339*H1339</f>
        <v>0</v>
      </c>
      <c r="AR1339" s="136" t="s">
        <v>123</v>
      </c>
      <c r="AT1339" s="136" t="s">
        <v>118</v>
      </c>
      <c r="AU1339" s="136" t="s">
        <v>78</v>
      </c>
      <c r="AY1339" s="14" t="s">
        <v>115</v>
      </c>
      <c r="BE1339" s="137">
        <f>IF(N1339="základní",J1339,0)</f>
        <v>0</v>
      </c>
      <c r="BF1339" s="137">
        <f>IF(N1339="snížená",J1339,0)</f>
        <v>0</v>
      </c>
      <c r="BG1339" s="137">
        <f>IF(N1339="zákl. přenesená",J1339,0)</f>
        <v>0</v>
      </c>
      <c r="BH1339" s="137">
        <f>IF(N1339="sníž. přenesená",J1339,0)</f>
        <v>0</v>
      </c>
      <c r="BI1339" s="137">
        <f>IF(N1339="nulová",J1339,0)</f>
        <v>0</v>
      </c>
      <c r="BJ1339" s="14" t="s">
        <v>76</v>
      </c>
      <c r="BK1339" s="137">
        <f>ROUND(I1339*H1339,2)</f>
        <v>0</v>
      </c>
      <c r="BL1339" s="14" t="s">
        <v>123</v>
      </c>
      <c r="BM1339" s="136" t="s">
        <v>2484</v>
      </c>
    </row>
    <row r="1340" spans="2:65" s="1" customFormat="1" ht="29.25" x14ac:dyDescent="0.2">
      <c r="B1340" s="29"/>
      <c r="D1340" s="138" t="s">
        <v>124</v>
      </c>
      <c r="F1340" s="139" t="s">
        <v>2477</v>
      </c>
      <c r="I1340" s="140"/>
      <c r="L1340" s="29"/>
      <c r="M1340" s="141"/>
      <c r="T1340" s="50"/>
      <c r="AT1340" s="14" t="s">
        <v>124</v>
      </c>
      <c r="AU1340" s="14" t="s">
        <v>78</v>
      </c>
    </row>
    <row r="1341" spans="2:65" s="1" customFormat="1" ht="33" customHeight="1" x14ac:dyDescent="0.2">
      <c r="B1341" s="124"/>
      <c r="C1341" s="125" t="s">
        <v>1319</v>
      </c>
      <c r="D1341" s="125" t="s">
        <v>118</v>
      </c>
      <c r="E1341" s="126" t="s">
        <v>2485</v>
      </c>
      <c r="F1341" s="127" t="s">
        <v>2486</v>
      </c>
      <c r="G1341" s="128" t="s">
        <v>128</v>
      </c>
      <c r="H1341" s="129">
        <v>10</v>
      </c>
      <c r="I1341" s="130"/>
      <c r="J1341" s="131">
        <f>ROUND(I1341*H1341,2)</f>
        <v>0</v>
      </c>
      <c r="K1341" s="127" t="s">
        <v>122</v>
      </c>
      <c r="L1341" s="29"/>
      <c r="M1341" s="132" t="s">
        <v>3</v>
      </c>
      <c r="N1341" s="133" t="s">
        <v>39</v>
      </c>
      <c r="P1341" s="134">
        <f>O1341*H1341</f>
        <v>0</v>
      </c>
      <c r="Q1341" s="134">
        <v>0</v>
      </c>
      <c r="R1341" s="134">
        <f>Q1341*H1341</f>
        <v>0</v>
      </c>
      <c r="S1341" s="134">
        <v>0</v>
      </c>
      <c r="T1341" s="135">
        <f>S1341*H1341</f>
        <v>0</v>
      </c>
      <c r="AR1341" s="136" t="s">
        <v>123</v>
      </c>
      <c r="AT1341" s="136" t="s">
        <v>118</v>
      </c>
      <c r="AU1341" s="136" t="s">
        <v>78</v>
      </c>
      <c r="AY1341" s="14" t="s">
        <v>115</v>
      </c>
      <c r="BE1341" s="137">
        <f>IF(N1341="základní",J1341,0)</f>
        <v>0</v>
      </c>
      <c r="BF1341" s="137">
        <f>IF(N1341="snížená",J1341,0)</f>
        <v>0</v>
      </c>
      <c r="BG1341" s="137">
        <f>IF(N1341="zákl. přenesená",J1341,0)</f>
        <v>0</v>
      </c>
      <c r="BH1341" s="137">
        <f>IF(N1341="sníž. přenesená",J1341,0)</f>
        <v>0</v>
      </c>
      <c r="BI1341" s="137">
        <f>IF(N1341="nulová",J1341,0)</f>
        <v>0</v>
      </c>
      <c r="BJ1341" s="14" t="s">
        <v>76</v>
      </c>
      <c r="BK1341" s="137">
        <f>ROUND(I1341*H1341,2)</f>
        <v>0</v>
      </c>
      <c r="BL1341" s="14" t="s">
        <v>123</v>
      </c>
      <c r="BM1341" s="136" t="s">
        <v>2487</v>
      </c>
    </row>
    <row r="1342" spans="2:65" s="1" customFormat="1" ht="29.25" x14ac:dyDescent="0.2">
      <c r="B1342" s="29"/>
      <c r="D1342" s="138" t="s">
        <v>124</v>
      </c>
      <c r="F1342" s="139" t="s">
        <v>2477</v>
      </c>
      <c r="I1342" s="140"/>
      <c r="L1342" s="29"/>
      <c r="M1342" s="141"/>
      <c r="T1342" s="50"/>
      <c r="AT1342" s="14" t="s">
        <v>124</v>
      </c>
      <c r="AU1342" s="14" t="s">
        <v>78</v>
      </c>
    </row>
    <row r="1343" spans="2:65" s="1" customFormat="1" ht="33" customHeight="1" x14ac:dyDescent="0.2">
      <c r="B1343" s="124"/>
      <c r="C1343" s="125" t="s">
        <v>2488</v>
      </c>
      <c r="D1343" s="125" t="s">
        <v>118</v>
      </c>
      <c r="E1343" s="126" t="s">
        <v>2489</v>
      </c>
      <c r="F1343" s="127" t="s">
        <v>2490</v>
      </c>
      <c r="G1343" s="128" t="s">
        <v>128</v>
      </c>
      <c r="H1343" s="129">
        <v>10</v>
      </c>
      <c r="I1343" s="130"/>
      <c r="J1343" s="131">
        <f>ROUND(I1343*H1343,2)</f>
        <v>0</v>
      </c>
      <c r="K1343" s="127" t="s">
        <v>122</v>
      </c>
      <c r="L1343" s="29"/>
      <c r="M1343" s="132" t="s">
        <v>3</v>
      </c>
      <c r="N1343" s="133" t="s">
        <v>39</v>
      </c>
      <c r="P1343" s="134">
        <f>O1343*H1343</f>
        <v>0</v>
      </c>
      <c r="Q1343" s="134">
        <v>0</v>
      </c>
      <c r="R1343" s="134">
        <f>Q1343*H1343</f>
        <v>0</v>
      </c>
      <c r="S1343" s="134">
        <v>0</v>
      </c>
      <c r="T1343" s="135">
        <f>S1343*H1343</f>
        <v>0</v>
      </c>
      <c r="AR1343" s="136" t="s">
        <v>123</v>
      </c>
      <c r="AT1343" s="136" t="s">
        <v>118</v>
      </c>
      <c r="AU1343" s="136" t="s">
        <v>78</v>
      </c>
      <c r="AY1343" s="14" t="s">
        <v>115</v>
      </c>
      <c r="BE1343" s="137">
        <f>IF(N1343="základní",J1343,0)</f>
        <v>0</v>
      </c>
      <c r="BF1343" s="137">
        <f>IF(N1343="snížená",J1343,0)</f>
        <v>0</v>
      </c>
      <c r="BG1343" s="137">
        <f>IF(N1343="zákl. přenesená",J1343,0)</f>
        <v>0</v>
      </c>
      <c r="BH1343" s="137">
        <f>IF(N1343="sníž. přenesená",J1343,0)</f>
        <v>0</v>
      </c>
      <c r="BI1343" s="137">
        <f>IF(N1343="nulová",J1343,0)</f>
        <v>0</v>
      </c>
      <c r="BJ1343" s="14" t="s">
        <v>76</v>
      </c>
      <c r="BK1343" s="137">
        <f>ROUND(I1343*H1343,2)</f>
        <v>0</v>
      </c>
      <c r="BL1343" s="14" t="s">
        <v>123</v>
      </c>
      <c r="BM1343" s="136" t="s">
        <v>2491</v>
      </c>
    </row>
    <row r="1344" spans="2:65" s="1" customFormat="1" ht="29.25" x14ac:dyDescent="0.2">
      <c r="B1344" s="29"/>
      <c r="D1344" s="138" t="s">
        <v>124</v>
      </c>
      <c r="F1344" s="139" t="s">
        <v>2477</v>
      </c>
      <c r="I1344" s="140"/>
      <c r="L1344" s="29"/>
      <c r="M1344" s="141"/>
      <c r="T1344" s="50"/>
      <c r="AT1344" s="14" t="s">
        <v>124</v>
      </c>
      <c r="AU1344" s="14" t="s">
        <v>78</v>
      </c>
    </row>
    <row r="1345" spans="2:65" s="1" customFormat="1" ht="33" customHeight="1" x14ac:dyDescent="0.2">
      <c r="B1345" s="124"/>
      <c r="C1345" s="125" t="s">
        <v>1323</v>
      </c>
      <c r="D1345" s="125" t="s">
        <v>118</v>
      </c>
      <c r="E1345" s="126" t="s">
        <v>2492</v>
      </c>
      <c r="F1345" s="127" t="s">
        <v>2493</v>
      </c>
      <c r="G1345" s="128" t="s">
        <v>128</v>
      </c>
      <c r="H1345" s="129">
        <v>10</v>
      </c>
      <c r="I1345" s="130"/>
      <c r="J1345" s="131">
        <f>ROUND(I1345*H1345,2)</f>
        <v>0</v>
      </c>
      <c r="K1345" s="127" t="s">
        <v>122</v>
      </c>
      <c r="L1345" s="29"/>
      <c r="M1345" s="132" t="s">
        <v>3</v>
      </c>
      <c r="N1345" s="133" t="s">
        <v>39</v>
      </c>
      <c r="P1345" s="134">
        <f>O1345*H1345</f>
        <v>0</v>
      </c>
      <c r="Q1345" s="134">
        <v>0</v>
      </c>
      <c r="R1345" s="134">
        <f>Q1345*H1345</f>
        <v>0</v>
      </c>
      <c r="S1345" s="134">
        <v>0</v>
      </c>
      <c r="T1345" s="135">
        <f>S1345*H1345</f>
        <v>0</v>
      </c>
      <c r="AR1345" s="136" t="s">
        <v>123</v>
      </c>
      <c r="AT1345" s="136" t="s">
        <v>118</v>
      </c>
      <c r="AU1345" s="136" t="s">
        <v>78</v>
      </c>
      <c r="AY1345" s="14" t="s">
        <v>115</v>
      </c>
      <c r="BE1345" s="137">
        <f>IF(N1345="základní",J1345,0)</f>
        <v>0</v>
      </c>
      <c r="BF1345" s="137">
        <f>IF(N1345="snížená",J1345,0)</f>
        <v>0</v>
      </c>
      <c r="BG1345" s="137">
        <f>IF(N1345="zákl. přenesená",J1345,0)</f>
        <v>0</v>
      </c>
      <c r="BH1345" s="137">
        <f>IF(N1345="sníž. přenesená",J1345,0)</f>
        <v>0</v>
      </c>
      <c r="BI1345" s="137">
        <f>IF(N1345="nulová",J1345,0)</f>
        <v>0</v>
      </c>
      <c r="BJ1345" s="14" t="s">
        <v>76</v>
      </c>
      <c r="BK1345" s="137">
        <f>ROUND(I1345*H1345,2)</f>
        <v>0</v>
      </c>
      <c r="BL1345" s="14" t="s">
        <v>123</v>
      </c>
      <c r="BM1345" s="136" t="s">
        <v>2494</v>
      </c>
    </row>
    <row r="1346" spans="2:65" s="1" customFormat="1" ht="29.25" x14ac:dyDescent="0.2">
      <c r="B1346" s="29"/>
      <c r="D1346" s="138" t="s">
        <v>124</v>
      </c>
      <c r="F1346" s="139" t="s">
        <v>2477</v>
      </c>
      <c r="I1346" s="140"/>
      <c r="L1346" s="29"/>
      <c r="M1346" s="141"/>
      <c r="T1346" s="50"/>
      <c r="AT1346" s="14" t="s">
        <v>124</v>
      </c>
      <c r="AU1346" s="14" t="s">
        <v>78</v>
      </c>
    </row>
    <row r="1347" spans="2:65" s="1" customFormat="1" ht="24.2" customHeight="1" x14ac:dyDescent="0.2">
      <c r="B1347" s="124"/>
      <c r="C1347" s="125" t="s">
        <v>2495</v>
      </c>
      <c r="D1347" s="125" t="s">
        <v>118</v>
      </c>
      <c r="E1347" s="126" t="s">
        <v>2496</v>
      </c>
      <c r="F1347" s="127" t="s">
        <v>2497</v>
      </c>
      <c r="G1347" s="128" t="s">
        <v>408</v>
      </c>
      <c r="H1347" s="129">
        <v>2</v>
      </c>
      <c r="I1347" s="130"/>
      <c r="J1347" s="131">
        <f>ROUND(I1347*H1347,2)</f>
        <v>0</v>
      </c>
      <c r="K1347" s="127" t="s">
        <v>122</v>
      </c>
      <c r="L1347" s="29"/>
      <c r="M1347" s="132" t="s">
        <v>3</v>
      </c>
      <c r="N1347" s="133" t="s">
        <v>39</v>
      </c>
      <c r="P1347" s="134">
        <f>O1347*H1347</f>
        <v>0</v>
      </c>
      <c r="Q1347" s="134">
        <v>0</v>
      </c>
      <c r="R1347" s="134">
        <f>Q1347*H1347</f>
        <v>0</v>
      </c>
      <c r="S1347" s="134">
        <v>0</v>
      </c>
      <c r="T1347" s="135">
        <f>S1347*H1347</f>
        <v>0</v>
      </c>
      <c r="AR1347" s="136" t="s">
        <v>123</v>
      </c>
      <c r="AT1347" s="136" t="s">
        <v>118</v>
      </c>
      <c r="AU1347" s="136" t="s">
        <v>78</v>
      </c>
      <c r="AY1347" s="14" t="s">
        <v>115</v>
      </c>
      <c r="BE1347" s="137">
        <f>IF(N1347="základní",J1347,0)</f>
        <v>0</v>
      </c>
      <c r="BF1347" s="137">
        <f>IF(N1347="snížená",J1347,0)</f>
        <v>0</v>
      </c>
      <c r="BG1347" s="137">
        <f>IF(N1347="zákl. přenesená",J1347,0)</f>
        <v>0</v>
      </c>
      <c r="BH1347" s="137">
        <f>IF(N1347="sníž. přenesená",J1347,0)</f>
        <v>0</v>
      </c>
      <c r="BI1347" s="137">
        <f>IF(N1347="nulová",J1347,0)</f>
        <v>0</v>
      </c>
      <c r="BJ1347" s="14" t="s">
        <v>76</v>
      </c>
      <c r="BK1347" s="137">
        <f>ROUND(I1347*H1347,2)</f>
        <v>0</v>
      </c>
      <c r="BL1347" s="14" t="s">
        <v>123</v>
      </c>
      <c r="BM1347" s="136" t="s">
        <v>2498</v>
      </c>
    </row>
    <row r="1348" spans="2:65" s="1" customFormat="1" ht="19.5" x14ac:dyDescent="0.2">
      <c r="B1348" s="29"/>
      <c r="D1348" s="138" t="s">
        <v>124</v>
      </c>
      <c r="F1348" s="139" t="s">
        <v>2499</v>
      </c>
      <c r="I1348" s="140"/>
      <c r="L1348" s="29"/>
      <c r="M1348" s="141"/>
      <c r="T1348" s="50"/>
      <c r="AT1348" s="14" t="s">
        <v>124</v>
      </c>
      <c r="AU1348" s="14" t="s">
        <v>78</v>
      </c>
    </row>
    <row r="1349" spans="2:65" s="1" customFormat="1" ht="24.2" customHeight="1" x14ac:dyDescent="0.2">
      <c r="B1349" s="124"/>
      <c r="C1349" s="125" t="s">
        <v>1326</v>
      </c>
      <c r="D1349" s="125" t="s">
        <v>118</v>
      </c>
      <c r="E1349" s="126" t="s">
        <v>2500</v>
      </c>
      <c r="F1349" s="127" t="s">
        <v>2501</v>
      </c>
      <c r="G1349" s="128" t="s">
        <v>408</v>
      </c>
      <c r="H1349" s="129">
        <v>2</v>
      </c>
      <c r="I1349" s="130"/>
      <c r="J1349" s="131">
        <f>ROUND(I1349*H1349,2)</f>
        <v>0</v>
      </c>
      <c r="K1349" s="127" t="s">
        <v>122</v>
      </c>
      <c r="L1349" s="29"/>
      <c r="M1349" s="132" t="s">
        <v>3</v>
      </c>
      <c r="N1349" s="133" t="s">
        <v>39</v>
      </c>
      <c r="P1349" s="134">
        <f>O1349*H1349</f>
        <v>0</v>
      </c>
      <c r="Q1349" s="134">
        <v>0</v>
      </c>
      <c r="R1349" s="134">
        <f>Q1349*H1349</f>
        <v>0</v>
      </c>
      <c r="S1349" s="134">
        <v>0</v>
      </c>
      <c r="T1349" s="135">
        <f>S1349*H1349</f>
        <v>0</v>
      </c>
      <c r="AR1349" s="136" t="s">
        <v>123</v>
      </c>
      <c r="AT1349" s="136" t="s">
        <v>118</v>
      </c>
      <c r="AU1349" s="136" t="s">
        <v>78</v>
      </c>
      <c r="AY1349" s="14" t="s">
        <v>115</v>
      </c>
      <c r="BE1349" s="137">
        <f>IF(N1349="základní",J1349,0)</f>
        <v>0</v>
      </c>
      <c r="BF1349" s="137">
        <f>IF(N1349="snížená",J1349,0)</f>
        <v>0</v>
      </c>
      <c r="BG1349" s="137">
        <f>IF(N1349="zákl. přenesená",J1349,0)</f>
        <v>0</v>
      </c>
      <c r="BH1349" s="137">
        <f>IF(N1349="sníž. přenesená",J1349,0)</f>
        <v>0</v>
      </c>
      <c r="BI1349" s="137">
        <f>IF(N1349="nulová",J1349,0)</f>
        <v>0</v>
      </c>
      <c r="BJ1349" s="14" t="s">
        <v>76</v>
      </c>
      <c r="BK1349" s="137">
        <f>ROUND(I1349*H1349,2)</f>
        <v>0</v>
      </c>
      <c r="BL1349" s="14" t="s">
        <v>123</v>
      </c>
      <c r="BM1349" s="136" t="s">
        <v>2502</v>
      </c>
    </row>
    <row r="1350" spans="2:65" s="1" customFormat="1" ht="19.5" x14ac:dyDescent="0.2">
      <c r="B1350" s="29"/>
      <c r="D1350" s="138" t="s">
        <v>124</v>
      </c>
      <c r="F1350" s="139" t="s">
        <v>2499</v>
      </c>
      <c r="I1350" s="140"/>
      <c r="L1350" s="29"/>
      <c r="M1350" s="141"/>
      <c r="T1350" s="50"/>
      <c r="AT1350" s="14" t="s">
        <v>124</v>
      </c>
      <c r="AU1350" s="14" t="s">
        <v>78</v>
      </c>
    </row>
    <row r="1351" spans="2:65" s="1" customFormat="1" ht="24.2" customHeight="1" x14ac:dyDescent="0.2">
      <c r="B1351" s="124"/>
      <c r="C1351" s="125" t="s">
        <v>2503</v>
      </c>
      <c r="D1351" s="125" t="s">
        <v>118</v>
      </c>
      <c r="E1351" s="126" t="s">
        <v>2504</v>
      </c>
      <c r="F1351" s="127" t="s">
        <v>2505</v>
      </c>
      <c r="G1351" s="128" t="s">
        <v>408</v>
      </c>
      <c r="H1351" s="129">
        <v>1</v>
      </c>
      <c r="I1351" s="130"/>
      <c r="J1351" s="131">
        <f>ROUND(I1351*H1351,2)</f>
        <v>0</v>
      </c>
      <c r="K1351" s="127" t="s">
        <v>122</v>
      </c>
      <c r="L1351" s="29"/>
      <c r="M1351" s="132" t="s">
        <v>3</v>
      </c>
      <c r="N1351" s="133" t="s">
        <v>39</v>
      </c>
      <c r="P1351" s="134">
        <f>O1351*H1351</f>
        <v>0</v>
      </c>
      <c r="Q1351" s="134">
        <v>0</v>
      </c>
      <c r="R1351" s="134">
        <f>Q1351*H1351</f>
        <v>0</v>
      </c>
      <c r="S1351" s="134">
        <v>0</v>
      </c>
      <c r="T1351" s="135">
        <f>S1351*H1351</f>
        <v>0</v>
      </c>
      <c r="AR1351" s="136" t="s">
        <v>123</v>
      </c>
      <c r="AT1351" s="136" t="s">
        <v>118</v>
      </c>
      <c r="AU1351" s="136" t="s">
        <v>78</v>
      </c>
      <c r="AY1351" s="14" t="s">
        <v>115</v>
      </c>
      <c r="BE1351" s="137">
        <f>IF(N1351="základní",J1351,0)</f>
        <v>0</v>
      </c>
      <c r="BF1351" s="137">
        <f>IF(N1351="snížená",J1351,0)</f>
        <v>0</v>
      </c>
      <c r="BG1351" s="137">
        <f>IF(N1351="zákl. přenesená",J1351,0)</f>
        <v>0</v>
      </c>
      <c r="BH1351" s="137">
        <f>IF(N1351="sníž. přenesená",J1351,0)</f>
        <v>0</v>
      </c>
      <c r="BI1351" s="137">
        <f>IF(N1351="nulová",J1351,0)</f>
        <v>0</v>
      </c>
      <c r="BJ1351" s="14" t="s">
        <v>76</v>
      </c>
      <c r="BK1351" s="137">
        <f>ROUND(I1351*H1351,2)</f>
        <v>0</v>
      </c>
      <c r="BL1351" s="14" t="s">
        <v>123</v>
      </c>
      <c r="BM1351" s="136" t="s">
        <v>2506</v>
      </c>
    </row>
    <row r="1352" spans="2:65" s="1" customFormat="1" ht="19.5" x14ac:dyDescent="0.2">
      <c r="B1352" s="29"/>
      <c r="D1352" s="138" t="s">
        <v>124</v>
      </c>
      <c r="F1352" s="139" t="s">
        <v>2499</v>
      </c>
      <c r="I1352" s="140"/>
      <c r="L1352" s="29"/>
      <c r="M1352" s="141"/>
      <c r="T1352" s="50"/>
      <c r="AT1352" s="14" t="s">
        <v>124</v>
      </c>
      <c r="AU1352" s="14" t="s">
        <v>78</v>
      </c>
    </row>
    <row r="1353" spans="2:65" s="1" customFormat="1" ht="24.2" customHeight="1" x14ac:dyDescent="0.2">
      <c r="B1353" s="124"/>
      <c r="C1353" s="125" t="s">
        <v>1331</v>
      </c>
      <c r="D1353" s="125" t="s">
        <v>118</v>
      </c>
      <c r="E1353" s="126" t="s">
        <v>2507</v>
      </c>
      <c r="F1353" s="127" t="s">
        <v>2508</v>
      </c>
      <c r="G1353" s="128" t="s">
        <v>408</v>
      </c>
      <c r="H1353" s="129">
        <v>2</v>
      </c>
      <c r="I1353" s="130"/>
      <c r="J1353" s="131">
        <f>ROUND(I1353*H1353,2)</f>
        <v>0</v>
      </c>
      <c r="K1353" s="127" t="s">
        <v>122</v>
      </c>
      <c r="L1353" s="29"/>
      <c r="M1353" s="132" t="s">
        <v>3</v>
      </c>
      <c r="N1353" s="133" t="s">
        <v>39</v>
      </c>
      <c r="P1353" s="134">
        <f>O1353*H1353</f>
        <v>0</v>
      </c>
      <c r="Q1353" s="134">
        <v>0</v>
      </c>
      <c r="R1353" s="134">
        <f>Q1353*H1353</f>
        <v>0</v>
      </c>
      <c r="S1353" s="134">
        <v>0</v>
      </c>
      <c r="T1353" s="135">
        <f>S1353*H1353</f>
        <v>0</v>
      </c>
      <c r="AR1353" s="136" t="s">
        <v>123</v>
      </c>
      <c r="AT1353" s="136" t="s">
        <v>118</v>
      </c>
      <c r="AU1353" s="136" t="s">
        <v>78</v>
      </c>
      <c r="AY1353" s="14" t="s">
        <v>115</v>
      </c>
      <c r="BE1353" s="137">
        <f>IF(N1353="základní",J1353,0)</f>
        <v>0</v>
      </c>
      <c r="BF1353" s="137">
        <f>IF(N1353="snížená",J1353,0)</f>
        <v>0</v>
      </c>
      <c r="BG1353" s="137">
        <f>IF(N1353="zákl. přenesená",J1353,0)</f>
        <v>0</v>
      </c>
      <c r="BH1353" s="137">
        <f>IF(N1353="sníž. přenesená",J1353,0)</f>
        <v>0</v>
      </c>
      <c r="BI1353" s="137">
        <f>IF(N1353="nulová",J1353,0)</f>
        <v>0</v>
      </c>
      <c r="BJ1353" s="14" t="s">
        <v>76</v>
      </c>
      <c r="BK1353" s="137">
        <f>ROUND(I1353*H1353,2)</f>
        <v>0</v>
      </c>
      <c r="BL1353" s="14" t="s">
        <v>123</v>
      </c>
      <c r="BM1353" s="136" t="s">
        <v>2509</v>
      </c>
    </row>
    <row r="1354" spans="2:65" s="1" customFormat="1" ht="29.25" x14ac:dyDescent="0.2">
      <c r="B1354" s="29"/>
      <c r="D1354" s="138" t="s">
        <v>124</v>
      </c>
      <c r="F1354" s="139" t="s">
        <v>2510</v>
      </c>
      <c r="I1354" s="140"/>
      <c r="L1354" s="29"/>
      <c r="M1354" s="141"/>
      <c r="T1354" s="50"/>
      <c r="AT1354" s="14" t="s">
        <v>124</v>
      </c>
      <c r="AU1354" s="14" t="s">
        <v>78</v>
      </c>
    </row>
    <row r="1355" spans="2:65" s="1" customFormat="1" ht="24.2" customHeight="1" x14ac:dyDescent="0.2">
      <c r="B1355" s="124"/>
      <c r="C1355" s="125" t="s">
        <v>2511</v>
      </c>
      <c r="D1355" s="125" t="s">
        <v>118</v>
      </c>
      <c r="E1355" s="126" t="s">
        <v>2512</v>
      </c>
      <c r="F1355" s="127" t="s">
        <v>2513</v>
      </c>
      <c r="G1355" s="128" t="s">
        <v>408</v>
      </c>
      <c r="H1355" s="129">
        <v>2</v>
      </c>
      <c r="I1355" s="130"/>
      <c r="J1355" s="131">
        <f>ROUND(I1355*H1355,2)</f>
        <v>0</v>
      </c>
      <c r="K1355" s="127" t="s">
        <v>122</v>
      </c>
      <c r="L1355" s="29"/>
      <c r="M1355" s="132" t="s">
        <v>3</v>
      </c>
      <c r="N1355" s="133" t="s">
        <v>39</v>
      </c>
      <c r="P1355" s="134">
        <f>O1355*H1355</f>
        <v>0</v>
      </c>
      <c r="Q1355" s="134">
        <v>0</v>
      </c>
      <c r="R1355" s="134">
        <f>Q1355*H1355</f>
        <v>0</v>
      </c>
      <c r="S1355" s="134">
        <v>0</v>
      </c>
      <c r="T1355" s="135">
        <f>S1355*H1355</f>
        <v>0</v>
      </c>
      <c r="AR1355" s="136" t="s">
        <v>123</v>
      </c>
      <c r="AT1355" s="136" t="s">
        <v>118</v>
      </c>
      <c r="AU1355" s="136" t="s">
        <v>78</v>
      </c>
      <c r="AY1355" s="14" t="s">
        <v>115</v>
      </c>
      <c r="BE1355" s="137">
        <f>IF(N1355="základní",J1355,0)</f>
        <v>0</v>
      </c>
      <c r="BF1355" s="137">
        <f>IF(N1355="snížená",J1355,0)</f>
        <v>0</v>
      </c>
      <c r="BG1355" s="137">
        <f>IF(N1355="zákl. přenesená",J1355,0)</f>
        <v>0</v>
      </c>
      <c r="BH1355" s="137">
        <f>IF(N1355="sníž. přenesená",J1355,0)</f>
        <v>0</v>
      </c>
      <c r="BI1355" s="137">
        <f>IF(N1355="nulová",J1355,0)</f>
        <v>0</v>
      </c>
      <c r="BJ1355" s="14" t="s">
        <v>76</v>
      </c>
      <c r="BK1355" s="137">
        <f>ROUND(I1355*H1355,2)</f>
        <v>0</v>
      </c>
      <c r="BL1355" s="14" t="s">
        <v>123</v>
      </c>
      <c r="BM1355" s="136" t="s">
        <v>2514</v>
      </c>
    </row>
    <row r="1356" spans="2:65" s="1" customFormat="1" ht="29.25" x14ac:dyDescent="0.2">
      <c r="B1356" s="29"/>
      <c r="D1356" s="138" t="s">
        <v>124</v>
      </c>
      <c r="F1356" s="139" t="s">
        <v>2515</v>
      </c>
      <c r="I1356" s="140"/>
      <c r="L1356" s="29"/>
      <c r="M1356" s="141"/>
      <c r="T1356" s="50"/>
      <c r="AT1356" s="14" t="s">
        <v>124</v>
      </c>
      <c r="AU1356" s="14" t="s">
        <v>78</v>
      </c>
    </row>
    <row r="1357" spans="2:65" s="1" customFormat="1" ht="24.2" customHeight="1" x14ac:dyDescent="0.2">
      <c r="B1357" s="124"/>
      <c r="C1357" s="125" t="s">
        <v>1334</v>
      </c>
      <c r="D1357" s="125" t="s">
        <v>118</v>
      </c>
      <c r="E1357" s="126" t="s">
        <v>2516</v>
      </c>
      <c r="F1357" s="127" t="s">
        <v>2517</v>
      </c>
      <c r="G1357" s="128" t="s">
        <v>408</v>
      </c>
      <c r="H1357" s="129">
        <v>2</v>
      </c>
      <c r="I1357" s="130"/>
      <c r="J1357" s="131">
        <f>ROUND(I1357*H1357,2)</f>
        <v>0</v>
      </c>
      <c r="K1357" s="127" t="s">
        <v>122</v>
      </c>
      <c r="L1357" s="29"/>
      <c r="M1357" s="132" t="s">
        <v>3</v>
      </c>
      <c r="N1357" s="133" t="s">
        <v>39</v>
      </c>
      <c r="P1357" s="134">
        <f>O1357*H1357</f>
        <v>0</v>
      </c>
      <c r="Q1357" s="134">
        <v>0</v>
      </c>
      <c r="R1357" s="134">
        <f>Q1357*H1357</f>
        <v>0</v>
      </c>
      <c r="S1357" s="134">
        <v>0</v>
      </c>
      <c r="T1357" s="135">
        <f>S1357*H1357</f>
        <v>0</v>
      </c>
      <c r="AR1357" s="136" t="s">
        <v>123</v>
      </c>
      <c r="AT1357" s="136" t="s">
        <v>118</v>
      </c>
      <c r="AU1357" s="136" t="s">
        <v>78</v>
      </c>
      <c r="AY1357" s="14" t="s">
        <v>115</v>
      </c>
      <c r="BE1357" s="137">
        <f>IF(N1357="základní",J1357,0)</f>
        <v>0</v>
      </c>
      <c r="BF1357" s="137">
        <f>IF(N1357="snížená",J1357,0)</f>
        <v>0</v>
      </c>
      <c r="BG1357" s="137">
        <f>IF(N1357="zákl. přenesená",J1357,0)</f>
        <v>0</v>
      </c>
      <c r="BH1357" s="137">
        <f>IF(N1357="sníž. přenesená",J1357,0)</f>
        <v>0</v>
      </c>
      <c r="BI1357" s="137">
        <f>IF(N1357="nulová",J1357,0)</f>
        <v>0</v>
      </c>
      <c r="BJ1357" s="14" t="s">
        <v>76</v>
      </c>
      <c r="BK1357" s="137">
        <f>ROUND(I1357*H1357,2)</f>
        <v>0</v>
      </c>
      <c r="BL1357" s="14" t="s">
        <v>123</v>
      </c>
      <c r="BM1357" s="136" t="s">
        <v>2518</v>
      </c>
    </row>
    <row r="1358" spans="2:65" s="1" customFormat="1" ht="29.25" x14ac:dyDescent="0.2">
      <c r="B1358" s="29"/>
      <c r="D1358" s="138" t="s">
        <v>124</v>
      </c>
      <c r="F1358" s="139" t="s">
        <v>2515</v>
      </c>
      <c r="I1358" s="140"/>
      <c r="L1358" s="29"/>
      <c r="M1358" s="141"/>
      <c r="T1358" s="50"/>
      <c r="AT1358" s="14" t="s">
        <v>124</v>
      </c>
      <c r="AU1358" s="14" t="s">
        <v>78</v>
      </c>
    </row>
    <row r="1359" spans="2:65" s="1" customFormat="1" ht="24.2" customHeight="1" x14ac:dyDescent="0.2">
      <c r="B1359" s="124"/>
      <c r="C1359" s="125" t="s">
        <v>2519</v>
      </c>
      <c r="D1359" s="125" t="s">
        <v>118</v>
      </c>
      <c r="E1359" s="126" t="s">
        <v>2520</v>
      </c>
      <c r="F1359" s="127" t="s">
        <v>2521</v>
      </c>
      <c r="G1359" s="128" t="s">
        <v>408</v>
      </c>
      <c r="H1359" s="129">
        <v>1</v>
      </c>
      <c r="I1359" s="130"/>
      <c r="J1359" s="131">
        <f>ROUND(I1359*H1359,2)</f>
        <v>0</v>
      </c>
      <c r="K1359" s="127" t="s">
        <v>122</v>
      </c>
      <c r="L1359" s="29"/>
      <c r="M1359" s="132" t="s">
        <v>3</v>
      </c>
      <c r="N1359" s="133" t="s">
        <v>39</v>
      </c>
      <c r="P1359" s="134">
        <f>O1359*H1359</f>
        <v>0</v>
      </c>
      <c r="Q1359" s="134">
        <v>0</v>
      </c>
      <c r="R1359" s="134">
        <f>Q1359*H1359</f>
        <v>0</v>
      </c>
      <c r="S1359" s="134">
        <v>0</v>
      </c>
      <c r="T1359" s="135">
        <f>S1359*H1359</f>
        <v>0</v>
      </c>
      <c r="AR1359" s="136" t="s">
        <v>123</v>
      </c>
      <c r="AT1359" s="136" t="s">
        <v>118</v>
      </c>
      <c r="AU1359" s="136" t="s">
        <v>78</v>
      </c>
      <c r="AY1359" s="14" t="s">
        <v>115</v>
      </c>
      <c r="BE1359" s="137">
        <f>IF(N1359="základní",J1359,0)</f>
        <v>0</v>
      </c>
      <c r="BF1359" s="137">
        <f>IF(N1359="snížená",J1359,0)</f>
        <v>0</v>
      </c>
      <c r="BG1359" s="137">
        <f>IF(N1359="zákl. přenesená",J1359,0)</f>
        <v>0</v>
      </c>
      <c r="BH1359" s="137">
        <f>IF(N1359="sníž. přenesená",J1359,0)</f>
        <v>0</v>
      </c>
      <c r="BI1359" s="137">
        <f>IF(N1359="nulová",J1359,0)</f>
        <v>0</v>
      </c>
      <c r="BJ1359" s="14" t="s">
        <v>76</v>
      </c>
      <c r="BK1359" s="137">
        <f>ROUND(I1359*H1359,2)</f>
        <v>0</v>
      </c>
      <c r="BL1359" s="14" t="s">
        <v>123</v>
      </c>
      <c r="BM1359" s="136" t="s">
        <v>2522</v>
      </c>
    </row>
    <row r="1360" spans="2:65" s="1" customFormat="1" ht="29.25" x14ac:dyDescent="0.2">
      <c r="B1360" s="29"/>
      <c r="D1360" s="138" t="s">
        <v>124</v>
      </c>
      <c r="F1360" s="139" t="s">
        <v>2515</v>
      </c>
      <c r="I1360" s="140"/>
      <c r="L1360" s="29"/>
      <c r="M1360" s="141"/>
      <c r="T1360" s="50"/>
      <c r="AT1360" s="14" t="s">
        <v>124</v>
      </c>
      <c r="AU1360" s="14" t="s">
        <v>78</v>
      </c>
    </row>
    <row r="1361" spans="2:65" s="1" customFormat="1" ht="37.9" customHeight="1" x14ac:dyDescent="0.2">
      <c r="B1361" s="124"/>
      <c r="C1361" s="125" t="s">
        <v>1338</v>
      </c>
      <c r="D1361" s="125" t="s">
        <v>118</v>
      </c>
      <c r="E1361" s="126" t="s">
        <v>2523</v>
      </c>
      <c r="F1361" s="127" t="s">
        <v>2524</v>
      </c>
      <c r="G1361" s="128" t="s">
        <v>147</v>
      </c>
      <c r="H1361" s="129">
        <v>20</v>
      </c>
      <c r="I1361" s="130"/>
      <c r="J1361" s="131">
        <f>ROUND(I1361*H1361,2)</f>
        <v>0</v>
      </c>
      <c r="K1361" s="127" t="s">
        <v>122</v>
      </c>
      <c r="L1361" s="29"/>
      <c r="M1361" s="132" t="s">
        <v>3</v>
      </c>
      <c r="N1361" s="133" t="s">
        <v>39</v>
      </c>
      <c r="P1361" s="134">
        <f>O1361*H1361</f>
        <v>0</v>
      </c>
      <c r="Q1361" s="134">
        <v>0</v>
      </c>
      <c r="R1361" s="134">
        <f>Q1361*H1361</f>
        <v>0</v>
      </c>
      <c r="S1361" s="134">
        <v>0</v>
      </c>
      <c r="T1361" s="135">
        <f>S1361*H1361</f>
        <v>0</v>
      </c>
      <c r="AR1361" s="136" t="s">
        <v>123</v>
      </c>
      <c r="AT1361" s="136" t="s">
        <v>118</v>
      </c>
      <c r="AU1361" s="136" t="s">
        <v>78</v>
      </c>
      <c r="AY1361" s="14" t="s">
        <v>115</v>
      </c>
      <c r="BE1361" s="137">
        <f>IF(N1361="základní",J1361,0)</f>
        <v>0</v>
      </c>
      <c r="BF1361" s="137">
        <f>IF(N1361="snížená",J1361,0)</f>
        <v>0</v>
      </c>
      <c r="BG1361" s="137">
        <f>IF(N1361="zákl. přenesená",J1361,0)</f>
        <v>0</v>
      </c>
      <c r="BH1361" s="137">
        <f>IF(N1361="sníž. přenesená",J1361,0)</f>
        <v>0</v>
      </c>
      <c r="BI1361" s="137">
        <f>IF(N1361="nulová",J1361,0)</f>
        <v>0</v>
      </c>
      <c r="BJ1361" s="14" t="s">
        <v>76</v>
      </c>
      <c r="BK1361" s="137">
        <f>ROUND(I1361*H1361,2)</f>
        <v>0</v>
      </c>
      <c r="BL1361" s="14" t="s">
        <v>123</v>
      </c>
      <c r="BM1361" s="136" t="s">
        <v>2525</v>
      </c>
    </row>
    <row r="1362" spans="2:65" s="1" customFormat="1" ht="29.25" x14ac:dyDescent="0.2">
      <c r="B1362" s="29"/>
      <c r="D1362" s="138" t="s">
        <v>124</v>
      </c>
      <c r="F1362" s="139" t="s">
        <v>2526</v>
      </c>
      <c r="I1362" s="140"/>
      <c r="L1362" s="29"/>
      <c r="M1362" s="141"/>
      <c r="T1362" s="50"/>
      <c r="AT1362" s="14" t="s">
        <v>124</v>
      </c>
      <c r="AU1362" s="14" t="s">
        <v>78</v>
      </c>
    </row>
    <row r="1363" spans="2:65" s="1" customFormat="1" ht="33" customHeight="1" x14ac:dyDescent="0.2">
      <c r="B1363" s="124"/>
      <c r="C1363" s="125" t="s">
        <v>2527</v>
      </c>
      <c r="D1363" s="125" t="s">
        <v>118</v>
      </c>
      <c r="E1363" s="126" t="s">
        <v>2528</v>
      </c>
      <c r="F1363" s="127" t="s">
        <v>2529</v>
      </c>
      <c r="G1363" s="128" t="s">
        <v>147</v>
      </c>
      <c r="H1363" s="129">
        <v>20</v>
      </c>
      <c r="I1363" s="130"/>
      <c r="J1363" s="131">
        <f>ROUND(I1363*H1363,2)</f>
        <v>0</v>
      </c>
      <c r="K1363" s="127" t="s">
        <v>122</v>
      </c>
      <c r="L1363" s="29"/>
      <c r="M1363" s="132" t="s">
        <v>3</v>
      </c>
      <c r="N1363" s="133" t="s">
        <v>39</v>
      </c>
      <c r="P1363" s="134">
        <f>O1363*H1363</f>
        <v>0</v>
      </c>
      <c r="Q1363" s="134">
        <v>0</v>
      </c>
      <c r="R1363" s="134">
        <f>Q1363*H1363</f>
        <v>0</v>
      </c>
      <c r="S1363" s="134">
        <v>0</v>
      </c>
      <c r="T1363" s="135">
        <f>S1363*H1363</f>
        <v>0</v>
      </c>
      <c r="AR1363" s="136" t="s">
        <v>123</v>
      </c>
      <c r="AT1363" s="136" t="s">
        <v>118</v>
      </c>
      <c r="AU1363" s="136" t="s">
        <v>78</v>
      </c>
      <c r="AY1363" s="14" t="s">
        <v>115</v>
      </c>
      <c r="BE1363" s="137">
        <f>IF(N1363="základní",J1363,0)</f>
        <v>0</v>
      </c>
      <c r="BF1363" s="137">
        <f>IF(N1363="snížená",J1363,0)</f>
        <v>0</v>
      </c>
      <c r="BG1363" s="137">
        <f>IF(N1363="zákl. přenesená",J1363,0)</f>
        <v>0</v>
      </c>
      <c r="BH1363" s="137">
        <f>IF(N1363="sníž. přenesená",J1363,0)</f>
        <v>0</v>
      </c>
      <c r="BI1363" s="137">
        <f>IF(N1363="nulová",J1363,0)</f>
        <v>0</v>
      </c>
      <c r="BJ1363" s="14" t="s">
        <v>76</v>
      </c>
      <c r="BK1363" s="137">
        <f>ROUND(I1363*H1363,2)</f>
        <v>0</v>
      </c>
      <c r="BL1363" s="14" t="s">
        <v>123</v>
      </c>
      <c r="BM1363" s="136" t="s">
        <v>2530</v>
      </c>
    </row>
    <row r="1364" spans="2:65" s="1" customFormat="1" ht="29.25" x14ac:dyDescent="0.2">
      <c r="B1364" s="29"/>
      <c r="D1364" s="138" t="s">
        <v>124</v>
      </c>
      <c r="F1364" s="139" t="s">
        <v>2526</v>
      </c>
      <c r="I1364" s="140"/>
      <c r="L1364" s="29"/>
      <c r="M1364" s="141"/>
      <c r="T1364" s="50"/>
      <c r="AT1364" s="14" t="s">
        <v>124</v>
      </c>
      <c r="AU1364" s="14" t="s">
        <v>78</v>
      </c>
    </row>
    <row r="1365" spans="2:65" s="1" customFormat="1" ht="37.9" customHeight="1" x14ac:dyDescent="0.2">
      <c r="B1365" s="124"/>
      <c r="C1365" s="125" t="s">
        <v>1341</v>
      </c>
      <c r="D1365" s="125" t="s">
        <v>118</v>
      </c>
      <c r="E1365" s="126" t="s">
        <v>2531</v>
      </c>
      <c r="F1365" s="127" t="s">
        <v>2532</v>
      </c>
      <c r="G1365" s="128" t="s">
        <v>408</v>
      </c>
      <c r="H1365" s="129">
        <v>2</v>
      </c>
      <c r="I1365" s="130"/>
      <c r="J1365" s="131">
        <f>ROUND(I1365*H1365,2)</f>
        <v>0</v>
      </c>
      <c r="K1365" s="127" t="s">
        <v>122</v>
      </c>
      <c r="L1365" s="29"/>
      <c r="M1365" s="132" t="s">
        <v>3</v>
      </c>
      <c r="N1365" s="133" t="s">
        <v>39</v>
      </c>
      <c r="P1365" s="134">
        <f>O1365*H1365</f>
        <v>0</v>
      </c>
      <c r="Q1365" s="134">
        <v>0</v>
      </c>
      <c r="R1365" s="134">
        <f>Q1365*H1365</f>
        <v>0</v>
      </c>
      <c r="S1365" s="134">
        <v>0</v>
      </c>
      <c r="T1365" s="135">
        <f>S1365*H1365</f>
        <v>0</v>
      </c>
      <c r="AR1365" s="136" t="s">
        <v>123</v>
      </c>
      <c r="AT1365" s="136" t="s">
        <v>118</v>
      </c>
      <c r="AU1365" s="136" t="s">
        <v>78</v>
      </c>
      <c r="AY1365" s="14" t="s">
        <v>115</v>
      </c>
      <c r="BE1365" s="137">
        <f>IF(N1365="základní",J1365,0)</f>
        <v>0</v>
      </c>
      <c r="BF1365" s="137">
        <f>IF(N1365="snížená",J1365,0)</f>
        <v>0</v>
      </c>
      <c r="BG1365" s="137">
        <f>IF(N1365="zákl. přenesená",J1365,0)</f>
        <v>0</v>
      </c>
      <c r="BH1365" s="137">
        <f>IF(N1365="sníž. přenesená",J1365,0)</f>
        <v>0</v>
      </c>
      <c r="BI1365" s="137">
        <f>IF(N1365="nulová",J1365,0)</f>
        <v>0</v>
      </c>
      <c r="BJ1365" s="14" t="s">
        <v>76</v>
      </c>
      <c r="BK1365" s="137">
        <f>ROUND(I1365*H1365,2)</f>
        <v>0</v>
      </c>
      <c r="BL1365" s="14" t="s">
        <v>123</v>
      </c>
      <c r="BM1365" s="136" t="s">
        <v>2533</v>
      </c>
    </row>
    <row r="1366" spans="2:65" s="1" customFormat="1" ht="29.25" x14ac:dyDescent="0.2">
      <c r="B1366" s="29"/>
      <c r="D1366" s="138" t="s">
        <v>124</v>
      </c>
      <c r="F1366" s="139" t="s">
        <v>2526</v>
      </c>
      <c r="I1366" s="140"/>
      <c r="L1366" s="29"/>
      <c r="M1366" s="141"/>
      <c r="T1366" s="50"/>
      <c r="AT1366" s="14" t="s">
        <v>124</v>
      </c>
      <c r="AU1366" s="14" t="s">
        <v>78</v>
      </c>
    </row>
    <row r="1367" spans="2:65" s="1" customFormat="1" ht="33" customHeight="1" x14ac:dyDescent="0.2">
      <c r="B1367" s="124"/>
      <c r="C1367" s="125" t="s">
        <v>2534</v>
      </c>
      <c r="D1367" s="125" t="s">
        <v>118</v>
      </c>
      <c r="E1367" s="126" t="s">
        <v>2535</v>
      </c>
      <c r="F1367" s="127" t="s">
        <v>2536</v>
      </c>
      <c r="G1367" s="128" t="s">
        <v>408</v>
      </c>
      <c r="H1367" s="129">
        <v>2</v>
      </c>
      <c r="I1367" s="130"/>
      <c r="J1367" s="131">
        <f>ROUND(I1367*H1367,2)</f>
        <v>0</v>
      </c>
      <c r="K1367" s="127" t="s">
        <v>122</v>
      </c>
      <c r="L1367" s="29"/>
      <c r="M1367" s="132" t="s">
        <v>3</v>
      </c>
      <c r="N1367" s="133" t="s">
        <v>39</v>
      </c>
      <c r="P1367" s="134">
        <f>O1367*H1367</f>
        <v>0</v>
      </c>
      <c r="Q1367" s="134">
        <v>0</v>
      </c>
      <c r="R1367" s="134">
        <f>Q1367*H1367</f>
        <v>0</v>
      </c>
      <c r="S1367" s="134">
        <v>0</v>
      </c>
      <c r="T1367" s="135">
        <f>S1367*H1367</f>
        <v>0</v>
      </c>
      <c r="AR1367" s="136" t="s">
        <v>123</v>
      </c>
      <c r="AT1367" s="136" t="s">
        <v>118</v>
      </c>
      <c r="AU1367" s="136" t="s">
        <v>78</v>
      </c>
      <c r="AY1367" s="14" t="s">
        <v>115</v>
      </c>
      <c r="BE1367" s="137">
        <f>IF(N1367="základní",J1367,0)</f>
        <v>0</v>
      </c>
      <c r="BF1367" s="137">
        <f>IF(N1367="snížená",J1367,0)</f>
        <v>0</v>
      </c>
      <c r="BG1367" s="137">
        <f>IF(N1367="zákl. přenesená",J1367,0)</f>
        <v>0</v>
      </c>
      <c r="BH1367" s="137">
        <f>IF(N1367="sníž. přenesená",J1367,0)</f>
        <v>0</v>
      </c>
      <c r="BI1367" s="137">
        <f>IF(N1367="nulová",J1367,0)</f>
        <v>0</v>
      </c>
      <c r="BJ1367" s="14" t="s">
        <v>76</v>
      </c>
      <c r="BK1367" s="137">
        <f>ROUND(I1367*H1367,2)</f>
        <v>0</v>
      </c>
      <c r="BL1367" s="14" t="s">
        <v>123</v>
      </c>
      <c r="BM1367" s="136" t="s">
        <v>2537</v>
      </c>
    </row>
    <row r="1368" spans="2:65" s="1" customFormat="1" ht="29.25" x14ac:dyDescent="0.2">
      <c r="B1368" s="29"/>
      <c r="D1368" s="138" t="s">
        <v>124</v>
      </c>
      <c r="F1368" s="139" t="s">
        <v>2526</v>
      </c>
      <c r="I1368" s="140"/>
      <c r="L1368" s="29"/>
      <c r="M1368" s="141"/>
      <c r="T1368" s="50"/>
      <c r="AT1368" s="14" t="s">
        <v>124</v>
      </c>
      <c r="AU1368" s="14" t="s">
        <v>78</v>
      </c>
    </row>
    <row r="1369" spans="2:65" s="1" customFormat="1" ht="37.9" customHeight="1" x14ac:dyDescent="0.2">
      <c r="B1369" s="124"/>
      <c r="C1369" s="125" t="s">
        <v>1346</v>
      </c>
      <c r="D1369" s="125" t="s">
        <v>118</v>
      </c>
      <c r="E1369" s="126" t="s">
        <v>2538</v>
      </c>
      <c r="F1369" s="127" t="s">
        <v>2539</v>
      </c>
      <c r="G1369" s="128" t="s">
        <v>408</v>
      </c>
      <c r="H1369" s="129">
        <v>2</v>
      </c>
      <c r="I1369" s="130"/>
      <c r="J1369" s="131">
        <f>ROUND(I1369*H1369,2)</f>
        <v>0</v>
      </c>
      <c r="K1369" s="127" t="s">
        <v>122</v>
      </c>
      <c r="L1369" s="29"/>
      <c r="M1369" s="132" t="s">
        <v>3</v>
      </c>
      <c r="N1369" s="133" t="s">
        <v>39</v>
      </c>
      <c r="P1369" s="134">
        <f>O1369*H1369</f>
        <v>0</v>
      </c>
      <c r="Q1369" s="134">
        <v>0</v>
      </c>
      <c r="R1369" s="134">
        <f>Q1369*H1369</f>
        <v>0</v>
      </c>
      <c r="S1369" s="134">
        <v>0</v>
      </c>
      <c r="T1369" s="135">
        <f>S1369*H1369</f>
        <v>0</v>
      </c>
      <c r="AR1369" s="136" t="s">
        <v>123</v>
      </c>
      <c r="AT1369" s="136" t="s">
        <v>118</v>
      </c>
      <c r="AU1369" s="136" t="s">
        <v>78</v>
      </c>
      <c r="AY1369" s="14" t="s">
        <v>115</v>
      </c>
      <c r="BE1369" s="137">
        <f>IF(N1369="základní",J1369,0)</f>
        <v>0</v>
      </c>
      <c r="BF1369" s="137">
        <f>IF(N1369="snížená",J1369,0)</f>
        <v>0</v>
      </c>
      <c r="BG1369" s="137">
        <f>IF(N1369="zákl. přenesená",J1369,0)</f>
        <v>0</v>
      </c>
      <c r="BH1369" s="137">
        <f>IF(N1369="sníž. přenesená",J1369,0)</f>
        <v>0</v>
      </c>
      <c r="BI1369" s="137">
        <f>IF(N1369="nulová",J1369,0)</f>
        <v>0</v>
      </c>
      <c r="BJ1369" s="14" t="s">
        <v>76</v>
      </c>
      <c r="BK1369" s="137">
        <f>ROUND(I1369*H1369,2)</f>
        <v>0</v>
      </c>
      <c r="BL1369" s="14" t="s">
        <v>123</v>
      </c>
      <c r="BM1369" s="136" t="s">
        <v>2540</v>
      </c>
    </row>
    <row r="1370" spans="2:65" s="1" customFormat="1" ht="29.25" x14ac:dyDescent="0.2">
      <c r="B1370" s="29"/>
      <c r="D1370" s="138" t="s">
        <v>124</v>
      </c>
      <c r="F1370" s="139" t="s">
        <v>2526</v>
      </c>
      <c r="I1370" s="140"/>
      <c r="L1370" s="29"/>
      <c r="M1370" s="141"/>
      <c r="T1370" s="50"/>
      <c r="AT1370" s="14" t="s">
        <v>124</v>
      </c>
      <c r="AU1370" s="14" t="s">
        <v>78</v>
      </c>
    </row>
    <row r="1371" spans="2:65" s="1" customFormat="1" ht="37.9" customHeight="1" x14ac:dyDescent="0.2">
      <c r="B1371" s="124"/>
      <c r="C1371" s="125" t="s">
        <v>2541</v>
      </c>
      <c r="D1371" s="125" t="s">
        <v>118</v>
      </c>
      <c r="E1371" s="126" t="s">
        <v>2542</v>
      </c>
      <c r="F1371" s="127" t="s">
        <v>2543</v>
      </c>
      <c r="G1371" s="128" t="s">
        <v>223</v>
      </c>
      <c r="H1371" s="129">
        <v>20</v>
      </c>
      <c r="I1371" s="130"/>
      <c r="J1371" s="131">
        <f>ROUND(I1371*H1371,2)</f>
        <v>0</v>
      </c>
      <c r="K1371" s="127" t="s">
        <v>122</v>
      </c>
      <c r="L1371" s="29"/>
      <c r="M1371" s="132" t="s">
        <v>3</v>
      </c>
      <c r="N1371" s="133" t="s">
        <v>39</v>
      </c>
      <c r="P1371" s="134">
        <f>O1371*H1371</f>
        <v>0</v>
      </c>
      <c r="Q1371" s="134">
        <v>0</v>
      </c>
      <c r="R1371" s="134">
        <f>Q1371*H1371</f>
        <v>0</v>
      </c>
      <c r="S1371" s="134">
        <v>0</v>
      </c>
      <c r="T1371" s="135">
        <f>S1371*H1371</f>
        <v>0</v>
      </c>
      <c r="AR1371" s="136" t="s">
        <v>123</v>
      </c>
      <c r="AT1371" s="136" t="s">
        <v>118</v>
      </c>
      <c r="AU1371" s="136" t="s">
        <v>78</v>
      </c>
      <c r="AY1371" s="14" t="s">
        <v>115</v>
      </c>
      <c r="BE1371" s="137">
        <f>IF(N1371="základní",J1371,0)</f>
        <v>0</v>
      </c>
      <c r="BF1371" s="137">
        <f>IF(N1371="snížená",J1371,0)</f>
        <v>0</v>
      </c>
      <c r="BG1371" s="137">
        <f>IF(N1371="zákl. přenesená",J1371,0)</f>
        <v>0</v>
      </c>
      <c r="BH1371" s="137">
        <f>IF(N1371="sníž. přenesená",J1371,0)</f>
        <v>0</v>
      </c>
      <c r="BI1371" s="137">
        <f>IF(N1371="nulová",J1371,0)</f>
        <v>0</v>
      </c>
      <c r="BJ1371" s="14" t="s">
        <v>76</v>
      </c>
      <c r="BK1371" s="137">
        <f>ROUND(I1371*H1371,2)</f>
        <v>0</v>
      </c>
      <c r="BL1371" s="14" t="s">
        <v>123</v>
      </c>
      <c r="BM1371" s="136" t="s">
        <v>2544</v>
      </c>
    </row>
    <row r="1372" spans="2:65" s="1" customFormat="1" ht="19.5" x14ac:dyDescent="0.2">
      <c r="B1372" s="29"/>
      <c r="D1372" s="138" t="s">
        <v>124</v>
      </c>
      <c r="F1372" s="139" t="s">
        <v>2545</v>
      </c>
      <c r="I1372" s="140"/>
      <c r="L1372" s="29"/>
      <c r="M1372" s="141"/>
      <c r="T1372" s="50"/>
      <c r="AT1372" s="14" t="s">
        <v>124</v>
      </c>
      <c r="AU1372" s="14" t="s">
        <v>78</v>
      </c>
    </row>
    <row r="1373" spans="2:65" s="1" customFormat="1" ht="37.9" customHeight="1" x14ac:dyDescent="0.2">
      <c r="B1373" s="124"/>
      <c r="C1373" s="125" t="s">
        <v>1350</v>
      </c>
      <c r="D1373" s="125" t="s">
        <v>118</v>
      </c>
      <c r="E1373" s="126" t="s">
        <v>2546</v>
      </c>
      <c r="F1373" s="127" t="s">
        <v>2547</v>
      </c>
      <c r="G1373" s="128" t="s">
        <v>223</v>
      </c>
      <c r="H1373" s="129">
        <v>20</v>
      </c>
      <c r="I1373" s="130"/>
      <c r="J1373" s="131">
        <f>ROUND(I1373*H1373,2)</f>
        <v>0</v>
      </c>
      <c r="K1373" s="127" t="s">
        <v>122</v>
      </c>
      <c r="L1373" s="29"/>
      <c r="M1373" s="132" t="s">
        <v>3</v>
      </c>
      <c r="N1373" s="133" t="s">
        <v>39</v>
      </c>
      <c r="P1373" s="134">
        <f>O1373*H1373</f>
        <v>0</v>
      </c>
      <c r="Q1373" s="134">
        <v>0</v>
      </c>
      <c r="R1373" s="134">
        <f>Q1373*H1373</f>
        <v>0</v>
      </c>
      <c r="S1373" s="134">
        <v>0</v>
      </c>
      <c r="T1373" s="135">
        <f>S1373*H1373</f>
        <v>0</v>
      </c>
      <c r="AR1373" s="136" t="s">
        <v>123</v>
      </c>
      <c r="AT1373" s="136" t="s">
        <v>118</v>
      </c>
      <c r="AU1373" s="136" t="s">
        <v>78</v>
      </c>
      <c r="AY1373" s="14" t="s">
        <v>115</v>
      </c>
      <c r="BE1373" s="137">
        <f>IF(N1373="základní",J1373,0)</f>
        <v>0</v>
      </c>
      <c r="BF1373" s="137">
        <f>IF(N1373="snížená",J1373,0)</f>
        <v>0</v>
      </c>
      <c r="BG1373" s="137">
        <f>IF(N1373="zákl. přenesená",J1373,0)</f>
        <v>0</v>
      </c>
      <c r="BH1373" s="137">
        <f>IF(N1373="sníž. přenesená",J1373,0)</f>
        <v>0</v>
      </c>
      <c r="BI1373" s="137">
        <f>IF(N1373="nulová",J1373,0)</f>
        <v>0</v>
      </c>
      <c r="BJ1373" s="14" t="s">
        <v>76</v>
      </c>
      <c r="BK1373" s="137">
        <f>ROUND(I1373*H1373,2)</f>
        <v>0</v>
      </c>
      <c r="BL1373" s="14" t="s">
        <v>123</v>
      </c>
      <c r="BM1373" s="136" t="s">
        <v>2548</v>
      </c>
    </row>
    <row r="1374" spans="2:65" s="1" customFormat="1" ht="19.5" x14ac:dyDescent="0.2">
      <c r="B1374" s="29"/>
      <c r="D1374" s="138" t="s">
        <v>124</v>
      </c>
      <c r="F1374" s="139" t="s">
        <v>2545</v>
      </c>
      <c r="I1374" s="140"/>
      <c r="L1374" s="29"/>
      <c r="M1374" s="141"/>
      <c r="T1374" s="50"/>
      <c r="AT1374" s="14" t="s">
        <v>124</v>
      </c>
      <c r="AU1374" s="14" t="s">
        <v>78</v>
      </c>
    </row>
    <row r="1375" spans="2:65" s="1" customFormat="1" ht="37.9" customHeight="1" x14ac:dyDescent="0.2">
      <c r="B1375" s="124"/>
      <c r="C1375" s="125" t="s">
        <v>2549</v>
      </c>
      <c r="D1375" s="125" t="s">
        <v>118</v>
      </c>
      <c r="E1375" s="126" t="s">
        <v>2550</v>
      </c>
      <c r="F1375" s="127" t="s">
        <v>2551</v>
      </c>
      <c r="G1375" s="128" t="s">
        <v>223</v>
      </c>
      <c r="H1375" s="129">
        <v>20</v>
      </c>
      <c r="I1375" s="130"/>
      <c r="J1375" s="131">
        <f>ROUND(I1375*H1375,2)</f>
        <v>0</v>
      </c>
      <c r="K1375" s="127" t="s">
        <v>122</v>
      </c>
      <c r="L1375" s="29"/>
      <c r="M1375" s="132" t="s">
        <v>3</v>
      </c>
      <c r="N1375" s="133" t="s">
        <v>39</v>
      </c>
      <c r="P1375" s="134">
        <f>O1375*H1375</f>
        <v>0</v>
      </c>
      <c r="Q1375" s="134">
        <v>0</v>
      </c>
      <c r="R1375" s="134">
        <f>Q1375*H1375</f>
        <v>0</v>
      </c>
      <c r="S1375" s="134">
        <v>0</v>
      </c>
      <c r="T1375" s="135">
        <f>S1375*H1375</f>
        <v>0</v>
      </c>
      <c r="AR1375" s="136" t="s">
        <v>123</v>
      </c>
      <c r="AT1375" s="136" t="s">
        <v>118</v>
      </c>
      <c r="AU1375" s="136" t="s">
        <v>78</v>
      </c>
      <c r="AY1375" s="14" t="s">
        <v>115</v>
      </c>
      <c r="BE1375" s="137">
        <f>IF(N1375="základní",J1375,0)</f>
        <v>0</v>
      </c>
      <c r="BF1375" s="137">
        <f>IF(N1375="snížená",J1375,0)</f>
        <v>0</v>
      </c>
      <c r="BG1375" s="137">
        <f>IF(N1375="zákl. přenesená",J1375,0)</f>
        <v>0</v>
      </c>
      <c r="BH1375" s="137">
        <f>IF(N1375="sníž. přenesená",J1375,0)</f>
        <v>0</v>
      </c>
      <c r="BI1375" s="137">
        <f>IF(N1375="nulová",J1375,0)</f>
        <v>0</v>
      </c>
      <c r="BJ1375" s="14" t="s">
        <v>76</v>
      </c>
      <c r="BK1375" s="137">
        <f>ROUND(I1375*H1375,2)</f>
        <v>0</v>
      </c>
      <c r="BL1375" s="14" t="s">
        <v>123</v>
      </c>
      <c r="BM1375" s="136" t="s">
        <v>2552</v>
      </c>
    </row>
    <row r="1376" spans="2:65" s="1" customFormat="1" ht="19.5" x14ac:dyDescent="0.2">
      <c r="B1376" s="29"/>
      <c r="D1376" s="138" t="s">
        <v>124</v>
      </c>
      <c r="F1376" s="139" t="s">
        <v>2545</v>
      </c>
      <c r="I1376" s="140"/>
      <c r="L1376" s="29"/>
      <c r="M1376" s="141"/>
      <c r="T1376" s="50"/>
      <c r="AT1376" s="14" t="s">
        <v>124</v>
      </c>
      <c r="AU1376" s="14" t="s">
        <v>78</v>
      </c>
    </row>
    <row r="1377" spans="2:65" s="1" customFormat="1" ht="37.9" customHeight="1" x14ac:dyDescent="0.2">
      <c r="B1377" s="124"/>
      <c r="C1377" s="125" t="s">
        <v>1354</v>
      </c>
      <c r="D1377" s="125" t="s">
        <v>118</v>
      </c>
      <c r="E1377" s="126" t="s">
        <v>2553</v>
      </c>
      <c r="F1377" s="127" t="s">
        <v>2554</v>
      </c>
      <c r="G1377" s="128" t="s">
        <v>223</v>
      </c>
      <c r="H1377" s="129">
        <v>100</v>
      </c>
      <c r="I1377" s="130"/>
      <c r="J1377" s="131">
        <f>ROUND(I1377*H1377,2)</f>
        <v>0</v>
      </c>
      <c r="K1377" s="127" t="s">
        <v>122</v>
      </c>
      <c r="L1377" s="29"/>
      <c r="M1377" s="132" t="s">
        <v>3</v>
      </c>
      <c r="N1377" s="133" t="s">
        <v>39</v>
      </c>
      <c r="P1377" s="134">
        <f>O1377*H1377</f>
        <v>0</v>
      </c>
      <c r="Q1377" s="134">
        <v>0</v>
      </c>
      <c r="R1377" s="134">
        <f>Q1377*H1377</f>
        <v>0</v>
      </c>
      <c r="S1377" s="134">
        <v>0</v>
      </c>
      <c r="T1377" s="135">
        <f>S1377*H1377</f>
        <v>0</v>
      </c>
      <c r="AR1377" s="136" t="s">
        <v>123</v>
      </c>
      <c r="AT1377" s="136" t="s">
        <v>118</v>
      </c>
      <c r="AU1377" s="136" t="s">
        <v>78</v>
      </c>
      <c r="AY1377" s="14" t="s">
        <v>115</v>
      </c>
      <c r="BE1377" s="137">
        <f>IF(N1377="základní",J1377,0)</f>
        <v>0</v>
      </c>
      <c r="BF1377" s="137">
        <f>IF(N1377="snížená",J1377,0)</f>
        <v>0</v>
      </c>
      <c r="BG1377" s="137">
        <f>IF(N1377="zákl. přenesená",J1377,0)</f>
        <v>0</v>
      </c>
      <c r="BH1377" s="137">
        <f>IF(N1377="sníž. přenesená",J1377,0)</f>
        <v>0</v>
      </c>
      <c r="BI1377" s="137">
        <f>IF(N1377="nulová",J1377,0)</f>
        <v>0</v>
      </c>
      <c r="BJ1377" s="14" t="s">
        <v>76</v>
      </c>
      <c r="BK1377" s="137">
        <f>ROUND(I1377*H1377,2)</f>
        <v>0</v>
      </c>
      <c r="BL1377" s="14" t="s">
        <v>123</v>
      </c>
      <c r="BM1377" s="136" t="s">
        <v>2555</v>
      </c>
    </row>
    <row r="1378" spans="2:65" s="1" customFormat="1" ht="19.5" x14ac:dyDescent="0.2">
      <c r="B1378" s="29"/>
      <c r="D1378" s="138" t="s">
        <v>124</v>
      </c>
      <c r="F1378" s="139" t="s">
        <v>2556</v>
      </c>
      <c r="I1378" s="140"/>
      <c r="L1378" s="29"/>
      <c r="M1378" s="141"/>
      <c r="T1378" s="50"/>
      <c r="AT1378" s="14" t="s">
        <v>124</v>
      </c>
      <c r="AU1378" s="14" t="s">
        <v>78</v>
      </c>
    </row>
    <row r="1379" spans="2:65" s="1" customFormat="1" ht="37.9" customHeight="1" x14ac:dyDescent="0.2">
      <c r="B1379" s="124"/>
      <c r="C1379" s="125" t="s">
        <v>2557</v>
      </c>
      <c r="D1379" s="125" t="s">
        <v>118</v>
      </c>
      <c r="E1379" s="126" t="s">
        <v>2558</v>
      </c>
      <c r="F1379" s="127" t="s">
        <v>2559</v>
      </c>
      <c r="G1379" s="128" t="s">
        <v>223</v>
      </c>
      <c r="H1379" s="129">
        <v>100</v>
      </c>
      <c r="I1379" s="130"/>
      <c r="J1379" s="131">
        <f>ROUND(I1379*H1379,2)</f>
        <v>0</v>
      </c>
      <c r="K1379" s="127" t="s">
        <v>122</v>
      </c>
      <c r="L1379" s="29"/>
      <c r="M1379" s="132" t="s">
        <v>3</v>
      </c>
      <c r="N1379" s="133" t="s">
        <v>39</v>
      </c>
      <c r="P1379" s="134">
        <f>O1379*H1379</f>
        <v>0</v>
      </c>
      <c r="Q1379" s="134">
        <v>0</v>
      </c>
      <c r="R1379" s="134">
        <f>Q1379*H1379</f>
        <v>0</v>
      </c>
      <c r="S1379" s="134">
        <v>0</v>
      </c>
      <c r="T1379" s="135">
        <f>S1379*H1379</f>
        <v>0</v>
      </c>
      <c r="AR1379" s="136" t="s">
        <v>123</v>
      </c>
      <c r="AT1379" s="136" t="s">
        <v>118</v>
      </c>
      <c r="AU1379" s="136" t="s">
        <v>78</v>
      </c>
      <c r="AY1379" s="14" t="s">
        <v>115</v>
      </c>
      <c r="BE1379" s="137">
        <f>IF(N1379="základní",J1379,0)</f>
        <v>0</v>
      </c>
      <c r="BF1379" s="137">
        <f>IF(N1379="snížená",J1379,0)</f>
        <v>0</v>
      </c>
      <c r="BG1379" s="137">
        <f>IF(N1379="zákl. přenesená",J1379,0)</f>
        <v>0</v>
      </c>
      <c r="BH1379" s="137">
        <f>IF(N1379="sníž. přenesená",J1379,0)</f>
        <v>0</v>
      </c>
      <c r="BI1379" s="137">
        <f>IF(N1379="nulová",J1379,0)</f>
        <v>0</v>
      </c>
      <c r="BJ1379" s="14" t="s">
        <v>76</v>
      </c>
      <c r="BK1379" s="137">
        <f>ROUND(I1379*H1379,2)</f>
        <v>0</v>
      </c>
      <c r="BL1379" s="14" t="s">
        <v>123</v>
      </c>
      <c r="BM1379" s="136" t="s">
        <v>2560</v>
      </c>
    </row>
    <row r="1380" spans="2:65" s="1" customFormat="1" ht="19.5" x14ac:dyDescent="0.2">
      <c r="B1380" s="29"/>
      <c r="D1380" s="138" t="s">
        <v>124</v>
      </c>
      <c r="F1380" s="139" t="s">
        <v>2556</v>
      </c>
      <c r="I1380" s="140"/>
      <c r="L1380" s="29"/>
      <c r="M1380" s="141"/>
      <c r="T1380" s="50"/>
      <c r="AT1380" s="14" t="s">
        <v>124</v>
      </c>
      <c r="AU1380" s="14" t="s">
        <v>78</v>
      </c>
    </row>
    <row r="1381" spans="2:65" s="1" customFormat="1" ht="37.9" customHeight="1" x14ac:dyDescent="0.2">
      <c r="B1381" s="124"/>
      <c r="C1381" s="125" t="s">
        <v>1357</v>
      </c>
      <c r="D1381" s="125" t="s">
        <v>118</v>
      </c>
      <c r="E1381" s="126" t="s">
        <v>2561</v>
      </c>
      <c r="F1381" s="127" t="s">
        <v>2562</v>
      </c>
      <c r="G1381" s="128" t="s">
        <v>223</v>
      </c>
      <c r="H1381" s="129">
        <v>100</v>
      </c>
      <c r="I1381" s="130"/>
      <c r="J1381" s="131">
        <f>ROUND(I1381*H1381,2)</f>
        <v>0</v>
      </c>
      <c r="K1381" s="127" t="s">
        <v>122</v>
      </c>
      <c r="L1381" s="29"/>
      <c r="M1381" s="132" t="s">
        <v>3</v>
      </c>
      <c r="N1381" s="133" t="s">
        <v>39</v>
      </c>
      <c r="P1381" s="134">
        <f>O1381*H1381</f>
        <v>0</v>
      </c>
      <c r="Q1381" s="134">
        <v>0</v>
      </c>
      <c r="R1381" s="134">
        <f>Q1381*H1381</f>
        <v>0</v>
      </c>
      <c r="S1381" s="134">
        <v>0</v>
      </c>
      <c r="T1381" s="135">
        <f>S1381*H1381</f>
        <v>0</v>
      </c>
      <c r="AR1381" s="136" t="s">
        <v>123</v>
      </c>
      <c r="AT1381" s="136" t="s">
        <v>118</v>
      </c>
      <c r="AU1381" s="136" t="s">
        <v>78</v>
      </c>
      <c r="AY1381" s="14" t="s">
        <v>115</v>
      </c>
      <c r="BE1381" s="137">
        <f>IF(N1381="základní",J1381,0)</f>
        <v>0</v>
      </c>
      <c r="BF1381" s="137">
        <f>IF(N1381="snížená",J1381,0)</f>
        <v>0</v>
      </c>
      <c r="BG1381" s="137">
        <f>IF(N1381="zákl. přenesená",J1381,0)</f>
        <v>0</v>
      </c>
      <c r="BH1381" s="137">
        <f>IF(N1381="sníž. přenesená",J1381,0)</f>
        <v>0</v>
      </c>
      <c r="BI1381" s="137">
        <f>IF(N1381="nulová",J1381,0)</f>
        <v>0</v>
      </c>
      <c r="BJ1381" s="14" t="s">
        <v>76</v>
      </c>
      <c r="BK1381" s="137">
        <f>ROUND(I1381*H1381,2)</f>
        <v>0</v>
      </c>
      <c r="BL1381" s="14" t="s">
        <v>123</v>
      </c>
      <c r="BM1381" s="136" t="s">
        <v>2563</v>
      </c>
    </row>
    <row r="1382" spans="2:65" s="1" customFormat="1" ht="19.5" x14ac:dyDescent="0.2">
      <c r="B1382" s="29"/>
      <c r="D1382" s="138" t="s">
        <v>124</v>
      </c>
      <c r="F1382" s="139" t="s">
        <v>2556</v>
      </c>
      <c r="I1382" s="140"/>
      <c r="L1382" s="29"/>
      <c r="M1382" s="141"/>
      <c r="T1382" s="50"/>
      <c r="AT1382" s="14" t="s">
        <v>124</v>
      </c>
      <c r="AU1382" s="14" t="s">
        <v>78</v>
      </c>
    </row>
    <row r="1383" spans="2:65" s="1" customFormat="1" ht="37.9" customHeight="1" x14ac:dyDescent="0.2">
      <c r="B1383" s="124"/>
      <c r="C1383" s="125" t="s">
        <v>2564</v>
      </c>
      <c r="D1383" s="125" t="s">
        <v>118</v>
      </c>
      <c r="E1383" s="126" t="s">
        <v>2565</v>
      </c>
      <c r="F1383" s="127" t="s">
        <v>2566</v>
      </c>
      <c r="G1383" s="128" t="s">
        <v>223</v>
      </c>
      <c r="H1383" s="129">
        <v>50</v>
      </c>
      <c r="I1383" s="130"/>
      <c r="J1383" s="131">
        <f>ROUND(I1383*H1383,2)</f>
        <v>0</v>
      </c>
      <c r="K1383" s="127" t="s">
        <v>122</v>
      </c>
      <c r="L1383" s="29"/>
      <c r="M1383" s="132" t="s">
        <v>3</v>
      </c>
      <c r="N1383" s="133" t="s">
        <v>39</v>
      </c>
      <c r="P1383" s="134">
        <f>O1383*H1383</f>
        <v>0</v>
      </c>
      <c r="Q1383" s="134">
        <v>0</v>
      </c>
      <c r="R1383" s="134">
        <f>Q1383*H1383</f>
        <v>0</v>
      </c>
      <c r="S1383" s="134">
        <v>0</v>
      </c>
      <c r="T1383" s="135">
        <f>S1383*H1383</f>
        <v>0</v>
      </c>
      <c r="AR1383" s="136" t="s">
        <v>123</v>
      </c>
      <c r="AT1383" s="136" t="s">
        <v>118</v>
      </c>
      <c r="AU1383" s="136" t="s">
        <v>78</v>
      </c>
      <c r="AY1383" s="14" t="s">
        <v>115</v>
      </c>
      <c r="BE1383" s="137">
        <f>IF(N1383="základní",J1383,0)</f>
        <v>0</v>
      </c>
      <c r="BF1383" s="137">
        <f>IF(N1383="snížená",J1383,0)</f>
        <v>0</v>
      </c>
      <c r="BG1383" s="137">
        <f>IF(N1383="zákl. přenesená",J1383,0)</f>
        <v>0</v>
      </c>
      <c r="BH1383" s="137">
        <f>IF(N1383="sníž. přenesená",J1383,0)</f>
        <v>0</v>
      </c>
      <c r="BI1383" s="137">
        <f>IF(N1383="nulová",J1383,0)</f>
        <v>0</v>
      </c>
      <c r="BJ1383" s="14" t="s">
        <v>76</v>
      </c>
      <c r="BK1383" s="137">
        <f>ROUND(I1383*H1383,2)</f>
        <v>0</v>
      </c>
      <c r="BL1383" s="14" t="s">
        <v>123</v>
      </c>
      <c r="BM1383" s="136" t="s">
        <v>2567</v>
      </c>
    </row>
    <row r="1384" spans="2:65" s="1" customFormat="1" ht="19.5" x14ac:dyDescent="0.2">
      <c r="B1384" s="29"/>
      <c r="D1384" s="138" t="s">
        <v>124</v>
      </c>
      <c r="F1384" s="139" t="s">
        <v>2556</v>
      </c>
      <c r="I1384" s="140"/>
      <c r="L1384" s="29"/>
      <c r="M1384" s="141"/>
      <c r="T1384" s="50"/>
      <c r="AT1384" s="14" t="s">
        <v>124</v>
      </c>
      <c r="AU1384" s="14" t="s">
        <v>78</v>
      </c>
    </row>
    <row r="1385" spans="2:65" s="1" customFormat="1" ht="33" customHeight="1" x14ac:dyDescent="0.2">
      <c r="B1385" s="124"/>
      <c r="C1385" s="125" t="s">
        <v>1362</v>
      </c>
      <c r="D1385" s="125" t="s">
        <v>118</v>
      </c>
      <c r="E1385" s="126" t="s">
        <v>2568</v>
      </c>
      <c r="F1385" s="127" t="s">
        <v>2569</v>
      </c>
      <c r="G1385" s="128" t="s">
        <v>147</v>
      </c>
      <c r="H1385" s="129">
        <v>50</v>
      </c>
      <c r="I1385" s="130"/>
      <c r="J1385" s="131">
        <f>ROUND(I1385*H1385,2)</f>
        <v>0</v>
      </c>
      <c r="K1385" s="127" t="s">
        <v>122</v>
      </c>
      <c r="L1385" s="29"/>
      <c r="M1385" s="132" t="s">
        <v>3</v>
      </c>
      <c r="N1385" s="133" t="s">
        <v>39</v>
      </c>
      <c r="P1385" s="134">
        <f>O1385*H1385</f>
        <v>0</v>
      </c>
      <c r="Q1385" s="134">
        <v>0</v>
      </c>
      <c r="R1385" s="134">
        <f>Q1385*H1385</f>
        <v>0</v>
      </c>
      <c r="S1385" s="134">
        <v>0</v>
      </c>
      <c r="T1385" s="135">
        <f>S1385*H1385</f>
        <v>0</v>
      </c>
      <c r="AR1385" s="136" t="s">
        <v>123</v>
      </c>
      <c r="AT1385" s="136" t="s">
        <v>118</v>
      </c>
      <c r="AU1385" s="136" t="s">
        <v>78</v>
      </c>
      <c r="AY1385" s="14" t="s">
        <v>115</v>
      </c>
      <c r="BE1385" s="137">
        <f>IF(N1385="základní",J1385,0)</f>
        <v>0</v>
      </c>
      <c r="BF1385" s="137">
        <f>IF(N1385="snížená",J1385,0)</f>
        <v>0</v>
      </c>
      <c r="BG1385" s="137">
        <f>IF(N1385="zákl. přenesená",J1385,0)</f>
        <v>0</v>
      </c>
      <c r="BH1385" s="137">
        <f>IF(N1385="sníž. přenesená",J1385,0)</f>
        <v>0</v>
      </c>
      <c r="BI1385" s="137">
        <f>IF(N1385="nulová",J1385,0)</f>
        <v>0</v>
      </c>
      <c r="BJ1385" s="14" t="s">
        <v>76</v>
      </c>
      <c r="BK1385" s="137">
        <f>ROUND(I1385*H1385,2)</f>
        <v>0</v>
      </c>
      <c r="BL1385" s="14" t="s">
        <v>123</v>
      </c>
      <c r="BM1385" s="136" t="s">
        <v>2570</v>
      </c>
    </row>
    <row r="1386" spans="2:65" s="1" customFormat="1" ht="19.5" x14ac:dyDescent="0.2">
      <c r="B1386" s="29"/>
      <c r="D1386" s="138" t="s">
        <v>124</v>
      </c>
      <c r="F1386" s="139" t="s">
        <v>2571</v>
      </c>
      <c r="I1386" s="140"/>
      <c r="L1386" s="29"/>
      <c r="M1386" s="141"/>
      <c r="T1386" s="50"/>
      <c r="AT1386" s="14" t="s">
        <v>124</v>
      </c>
      <c r="AU1386" s="14" t="s">
        <v>78</v>
      </c>
    </row>
    <row r="1387" spans="2:65" s="1" customFormat="1" ht="33" customHeight="1" x14ac:dyDescent="0.2">
      <c r="B1387" s="124"/>
      <c r="C1387" s="125" t="s">
        <v>2572</v>
      </c>
      <c r="D1387" s="125" t="s">
        <v>118</v>
      </c>
      <c r="E1387" s="126" t="s">
        <v>2573</v>
      </c>
      <c r="F1387" s="127" t="s">
        <v>2574</v>
      </c>
      <c r="G1387" s="128" t="s">
        <v>147</v>
      </c>
      <c r="H1387" s="129">
        <v>50</v>
      </c>
      <c r="I1387" s="130"/>
      <c r="J1387" s="131">
        <f>ROUND(I1387*H1387,2)</f>
        <v>0</v>
      </c>
      <c r="K1387" s="127" t="s">
        <v>122</v>
      </c>
      <c r="L1387" s="29"/>
      <c r="M1387" s="132" t="s">
        <v>3</v>
      </c>
      <c r="N1387" s="133" t="s">
        <v>39</v>
      </c>
      <c r="P1387" s="134">
        <f>O1387*H1387</f>
        <v>0</v>
      </c>
      <c r="Q1387" s="134">
        <v>0</v>
      </c>
      <c r="R1387" s="134">
        <f>Q1387*H1387</f>
        <v>0</v>
      </c>
      <c r="S1387" s="134">
        <v>0</v>
      </c>
      <c r="T1387" s="135">
        <f>S1387*H1387</f>
        <v>0</v>
      </c>
      <c r="AR1387" s="136" t="s">
        <v>123</v>
      </c>
      <c r="AT1387" s="136" t="s">
        <v>118</v>
      </c>
      <c r="AU1387" s="136" t="s">
        <v>78</v>
      </c>
      <c r="AY1387" s="14" t="s">
        <v>115</v>
      </c>
      <c r="BE1387" s="137">
        <f>IF(N1387="základní",J1387,0)</f>
        <v>0</v>
      </c>
      <c r="BF1387" s="137">
        <f>IF(N1387="snížená",J1387,0)</f>
        <v>0</v>
      </c>
      <c r="BG1387" s="137">
        <f>IF(N1387="zákl. přenesená",J1387,0)</f>
        <v>0</v>
      </c>
      <c r="BH1387" s="137">
        <f>IF(N1387="sníž. přenesená",J1387,0)</f>
        <v>0</v>
      </c>
      <c r="BI1387" s="137">
        <f>IF(N1387="nulová",J1387,0)</f>
        <v>0</v>
      </c>
      <c r="BJ1387" s="14" t="s">
        <v>76</v>
      </c>
      <c r="BK1387" s="137">
        <f>ROUND(I1387*H1387,2)</f>
        <v>0</v>
      </c>
      <c r="BL1387" s="14" t="s">
        <v>123</v>
      </c>
      <c r="BM1387" s="136" t="s">
        <v>2575</v>
      </c>
    </row>
    <row r="1388" spans="2:65" s="1" customFormat="1" ht="19.5" x14ac:dyDescent="0.2">
      <c r="B1388" s="29"/>
      <c r="D1388" s="138" t="s">
        <v>124</v>
      </c>
      <c r="F1388" s="139" t="s">
        <v>2571</v>
      </c>
      <c r="I1388" s="140"/>
      <c r="L1388" s="29"/>
      <c r="M1388" s="141"/>
      <c r="T1388" s="50"/>
      <c r="AT1388" s="14" t="s">
        <v>124</v>
      </c>
      <c r="AU1388" s="14" t="s">
        <v>78</v>
      </c>
    </row>
    <row r="1389" spans="2:65" s="1" customFormat="1" ht="24.2" customHeight="1" x14ac:dyDescent="0.2">
      <c r="B1389" s="124"/>
      <c r="C1389" s="125" t="s">
        <v>1365</v>
      </c>
      <c r="D1389" s="125" t="s">
        <v>118</v>
      </c>
      <c r="E1389" s="126" t="s">
        <v>2576</v>
      </c>
      <c r="F1389" s="127" t="s">
        <v>2577</v>
      </c>
      <c r="G1389" s="128" t="s">
        <v>147</v>
      </c>
      <c r="H1389" s="129">
        <v>50</v>
      </c>
      <c r="I1389" s="130"/>
      <c r="J1389" s="131">
        <f>ROUND(I1389*H1389,2)</f>
        <v>0</v>
      </c>
      <c r="K1389" s="127" t="s">
        <v>122</v>
      </c>
      <c r="L1389" s="29"/>
      <c r="M1389" s="132" t="s">
        <v>3</v>
      </c>
      <c r="N1389" s="133" t="s">
        <v>39</v>
      </c>
      <c r="P1389" s="134">
        <f>O1389*H1389</f>
        <v>0</v>
      </c>
      <c r="Q1389" s="134">
        <v>0</v>
      </c>
      <c r="R1389" s="134">
        <f>Q1389*H1389</f>
        <v>0</v>
      </c>
      <c r="S1389" s="134">
        <v>0</v>
      </c>
      <c r="T1389" s="135">
        <f>S1389*H1389</f>
        <v>0</v>
      </c>
      <c r="AR1389" s="136" t="s">
        <v>123</v>
      </c>
      <c r="AT1389" s="136" t="s">
        <v>118</v>
      </c>
      <c r="AU1389" s="136" t="s">
        <v>78</v>
      </c>
      <c r="AY1389" s="14" t="s">
        <v>115</v>
      </c>
      <c r="BE1389" s="137">
        <f>IF(N1389="základní",J1389,0)</f>
        <v>0</v>
      </c>
      <c r="BF1389" s="137">
        <f>IF(N1389="snížená",J1389,0)</f>
        <v>0</v>
      </c>
      <c r="BG1389" s="137">
        <f>IF(N1389="zákl. přenesená",J1389,0)</f>
        <v>0</v>
      </c>
      <c r="BH1389" s="137">
        <f>IF(N1389="sníž. přenesená",J1389,0)</f>
        <v>0</v>
      </c>
      <c r="BI1389" s="137">
        <f>IF(N1389="nulová",J1389,0)</f>
        <v>0</v>
      </c>
      <c r="BJ1389" s="14" t="s">
        <v>76</v>
      </c>
      <c r="BK1389" s="137">
        <f>ROUND(I1389*H1389,2)</f>
        <v>0</v>
      </c>
      <c r="BL1389" s="14" t="s">
        <v>123</v>
      </c>
      <c r="BM1389" s="136" t="s">
        <v>2578</v>
      </c>
    </row>
    <row r="1390" spans="2:65" s="1" customFormat="1" ht="19.5" x14ac:dyDescent="0.2">
      <c r="B1390" s="29"/>
      <c r="D1390" s="138" t="s">
        <v>124</v>
      </c>
      <c r="F1390" s="139" t="s">
        <v>2579</v>
      </c>
      <c r="I1390" s="140"/>
      <c r="L1390" s="29"/>
      <c r="M1390" s="141"/>
      <c r="T1390" s="50"/>
      <c r="AT1390" s="14" t="s">
        <v>124</v>
      </c>
      <c r="AU1390" s="14" t="s">
        <v>78</v>
      </c>
    </row>
    <row r="1391" spans="2:65" s="1" customFormat="1" ht="24.2" customHeight="1" x14ac:dyDescent="0.2">
      <c r="B1391" s="124"/>
      <c r="C1391" s="125" t="s">
        <v>2580</v>
      </c>
      <c r="D1391" s="125" t="s">
        <v>118</v>
      </c>
      <c r="E1391" s="126" t="s">
        <v>2581</v>
      </c>
      <c r="F1391" s="127" t="s">
        <v>2582</v>
      </c>
      <c r="G1391" s="128" t="s">
        <v>147</v>
      </c>
      <c r="H1391" s="129">
        <v>100</v>
      </c>
      <c r="I1391" s="130"/>
      <c r="J1391" s="131">
        <f>ROUND(I1391*H1391,2)</f>
        <v>0</v>
      </c>
      <c r="K1391" s="127" t="s">
        <v>122</v>
      </c>
      <c r="L1391" s="29"/>
      <c r="M1391" s="132" t="s">
        <v>3</v>
      </c>
      <c r="N1391" s="133" t="s">
        <v>39</v>
      </c>
      <c r="P1391" s="134">
        <f>O1391*H1391</f>
        <v>0</v>
      </c>
      <c r="Q1391" s="134">
        <v>0</v>
      </c>
      <c r="R1391" s="134">
        <f>Q1391*H1391</f>
        <v>0</v>
      </c>
      <c r="S1391" s="134">
        <v>0</v>
      </c>
      <c r="T1391" s="135">
        <f>S1391*H1391</f>
        <v>0</v>
      </c>
      <c r="AR1391" s="136" t="s">
        <v>123</v>
      </c>
      <c r="AT1391" s="136" t="s">
        <v>118</v>
      </c>
      <c r="AU1391" s="136" t="s">
        <v>78</v>
      </c>
      <c r="AY1391" s="14" t="s">
        <v>115</v>
      </c>
      <c r="BE1391" s="137">
        <f>IF(N1391="základní",J1391,0)</f>
        <v>0</v>
      </c>
      <c r="BF1391" s="137">
        <f>IF(N1391="snížená",J1391,0)</f>
        <v>0</v>
      </c>
      <c r="BG1391" s="137">
        <f>IF(N1391="zákl. přenesená",J1391,0)</f>
        <v>0</v>
      </c>
      <c r="BH1391" s="137">
        <f>IF(N1391="sníž. přenesená",J1391,0)</f>
        <v>0</v>
      </c>
      <c r="BI1391" s="137">
        <f>IF(N1391="nulová",J1391,0)</f>
        <v>0</v>
      </c>
      <c r="BJ1391" s="14" t="s">
        <v>76</v>
      </c>
      <c r="BK1391" s="137">
        <f>ROUND(I1391*H1391,2)</f>
        <v>0</v>
      </c>
      <c r="BL1391" s="14" t="s">
        <v>123</v>
      </c>
      <c r="BM1391" s="136" t="s">
        <v>2583</v>
      </c>
    </row>
    <row r="1392" spans="2:65" s="1" customFormat="1" ht="19.5" x14ac:dyDescent="0.2">
      <c r="B1392" s="29"/>
      <c r="D1392" s="138" t="s">
        <v>124</v>
      </c>
      <c r="F1392" s="139" t="s">
        <v>2584</v>
      </c>
      <c r="I1392" s="140"/>
      <c r="L1392" s="29"/>
      <c r="M1392" s="141"/>
      <c r="T1392" s="50"/>
      <c r="AT1392" s="14" t="s">
        <v>124</v>
      </c>
      <c r="AU1392" s="14" t="s">
        <v>78</v>
      </c>
    </row>
    <row r="1393" spans="2:65" s="1" customFormat="1" ht="37.9" customHeight="1" x14ac:dyDescent="0.2">
      <c r="B1393" s="124"/>
      <c r="C1393" s="125" t="s">
        <v>1369</v>
      </c>
      <c r="D1393" s="125" t="s">
        <v>118</v>
      </c>
      <c r="E1393" s="126" t="s">
        <v>2585</v>
      </c>
      <c r="F1393" s="127" t="s">
        <v>2586</v>
      </c>
      <c r="G1393" s="128" t="s">
        <v>147</v>
      </c>
      <c r="H1393" s="129">
        <v>20</v>
      </c>
      <c r="I1393" s="130"/>
      <c r="J1393" s="131">
        <f>ROUND(I1393*H1393,2)</f>
        <v>0</v>
      </c>
      <c r="K1393" s="127" t="s">
        <v>122</v>
      </c>
      <c r="L1393" s="29"/>
      <c r="M1393" s="132" t="s">
        <v>3</v>
      </c>
      <c r="N1393" s="133" t="s">
        <v>39</v>
      </c>
      <c r="P1393" s="134">
        <f>O1393*H1393</f>
        <v>0</v>
      </c>
      <c r="Q1393" s="134">
        <v>0</v>
      </c>
      <c r="R1393" s="134">
        <f>Q1393*H1393</f>
        <v>0</v>
      </c>
      <c r="S1393" s="134">
        <v>0</v>
      </c>
      <c r="T1393" s="135">
        <f>S1393*H1393</f>
        <v>0</v>
      </c>
      <c r="AR1393" s="136" t="s">
        <v>123</v>
      </c>
      <c r="AT1393" s="136" t="s">
        <v>118</v>
      </c>
      <c r="AU1393" s="136" t="s">
        <v>78</v>
      </c>
      <c r="AY1393" s="14" t="s">
        <v>115</v>
      </c>
      <c r="BE1393" s="137">
        <f>IF(N1393="základní",J1393,0)</f>
        <v>0</v>
      </c>
      <c r="BF1393" s="137">
        <f>IF(N1393="snížená",J1393,0)</f>
        <v>0</v>
      </c>
      <c r="BG1393" s="137">
        <f>IF(N1393="zákl. přenesená",J1393,0)</f>
        <v>0</v>
      </c>
      <c r="BH1393" s="137">
        <f>IF(N1393="sníž. přenesená",J1393,0)</f>
        <v>0</v>
      </c>
      <c r="BI1393" s="137">
        <f>IF(N1393="nulová",J1393,0)</f>
        <v>0</v>
      </c>
      <c r="BJ1393" s="14" t="s">
        <v>76</v>
      </c>
      <c r="BK1393" s="137">
        <f>ROUND(I1393*H1393,2)</f>
        <v>0</v>
      </c>
      <c r="BL1393" s="14" t="s">
        <v>123</v>
      </c>
      <c r="BM1393" s="136" t="s">
        <v>2587</v>
      </c>
    </row>
    <row r="1394" spans="2:65" s="1" customFormat="1" ht="29.25" x14ac:dyDescent="0.2">
      <c r="B1394" s="29"/>
      <c r="D1394" s="138" t="s">
        <v>124</v>
      </c>
      <c r="F1394" s="139" t="s">
        <v>2588</v>
      </c>
      <c r="I1394" s="140"/>
      <c r="L1394" s="29"/>
      <c r="M1394" s="141"/>
      <c r="T1394" s="50"/>
      <c r="AT1394" s="14" t="s">
        <v>124</v>
      </c>
      <c r="AU1394" s="14" t="s">
        <v>78</v>
      </c>
    </row>
    <row r="1395" spans="2:65" s="1" customFormat="1" ht="37.9" customHeight="1" x14ac:dyDescent="0.2">
      <c r="B1395" s="124"/>
      <c r="C1395" s="125" t="s">
        <v>2589</v>
      </c>
      <c r="D1395" s="125" t="s">
        <v>118</v>
      </c>
      <c r="E1395" s="126" t="s">
        <v>2590</v>
      </c>
      <c r="F1395" s="127" t="s">
        <v>2591</v>
      </c>
      <c r="G1395" s="128" t="s">
        <v>128</v>
      </c>
      <c r="H1395" s="129">
        <v>20</v>
      </c>
      <c r="I1395" s="130"/>
      <c r="J1395" s="131">
        <f>ROUND(I1395*H1395,2)</f>
        <v>0</v>
      </c>
      <c r="K1395" s="127" t="s">
        <v>122</v>
      </c>
      <c r="L1395" s="29"/>
      <c r="M1395" s="132" t="s">
        <v>3</v>
      </c>
      <c r="N1395" s="133" t="s">
        <v>39</v>
      </c>
      <c r="P1395" s="134">
        <f>O1395*H1395</f>
        <v>0</v>
      </c>
      <c r="Q1395" s="134">
        <v>0</v>
      </c>
      <c r="R1395" s="134">
        <f>Q1395*H1395</f>
        <v>0</v>
      </c>
      <c r="S1395" s="134">
        <v>0</v>
      </c>
      <c r="T1395" s="135">
        <f>S1395*H1395</f>
        <v>0</v>
      </c>
      <c r="AR1395" s="136" t="s">
        <v>123</v>
      </c>
      <c r="AT1395" s="136" t="s">
        <v>118</v>
      </c>
      <c r="AU1395" s="136" t="s">
        <v>78</v>
      </c>
      <c r="AY1395" s="14" t="s">
        <v>115</v>
      </c>
      <c r="BE1395" s="137">
        <f>IF(N1395="základní",J1395,0)</f>
        <v>0</v>
      </c>
      <c r="BF1395" s="137">
        <f>IF(N1395="snížená",J1395,0)</f>
        <v>0</v>
      </c>
      <c r="BG1395" s="137">
        <f>IF(N1395="zákl. přenesená",J1395,0)</f>
        <v>0</v>
      </c>
      <c r="BH1395" s="137">
        <f>IF(N1395="sníž. přenesená",J1395,0)</f>
        <v>0</v>
      </c>
      <c r="BI1395" s="137">
        <f>IF(N1395="nulová",J1395,0)</f>
        <v>0</v>
      </c>
      <c r="BJ1395" s="14" t="s">
        <v>76</v>
      </c>
      <c r="BK1395" s="137">
        <f>ROUND(I1395*H1395,2)</f>
        <v>0</v>
      </c>
      <c r="BL1395" s="14" t="s">
        <v>123</v>
      </c>
      <c r="BM1395" s="136" t="s">
        <v>2592</v>
      </c>
    </row>
    <row r="1396" spans="2:65" s="1" customFormat="1" ht="29.25" x14ac:dyDescent="0.2">
      <c r="B1396" s="29"/>
      <c r="D1396" s="138" t="s">
        <v>124</v>
      </c>
      <c r="F1396" s="139" t="s">
        <v>2588</v>
      </c>
      <c r="I1396" s="140"/>
      <c r="L1396" s="29"/>
      <c r="M1396" s="141"/>
      <c r="T1396" s="50"/>
      <c r="AT1396" s="14" t="s">
        <v>124</v>
      </c>
      <c r="AU1396" s="14" t="s">
        <v>78</v>
      </c>
    </row>
    <row r="1397" spans="2:65" s="1" customFormat="1" ht="37.9" customHeight="1" x14ac:dyDescent="0.2">
      <c r="B1397" s="124"/>
      <c r="C1397" s="125" t="s">
        <v>1372</v>
      </c>
      <c r="D1397" s="125" t="s">
        <v>118</v>
      </c>
      <c r="E1397" s="126" t="s">
        <v>2593</v>
      </c>
      <c r="F1397" s="127" t="s">
        <v>2594</v>
      </c>
      <c r="G1397" s="128" t="s">
        <v>147</v>
      </c>
      <c r="H1397" s="129">
        <v>20</v>
      </c>
      <c r="I1397" s="130"/>
      <c r="J1397" s="131">
        <f>ROUND(I1397*H1397,2)</f>
        <v>0</v>
      </c>
      <c r="K1397" s="127" t="s">
        <v>122</v>
      </c>
      <c r="L1397" s="29"/>
      <c r="M1397" s="132" t="s">
        <v>3</v>
      </c>
      <c r="N1397" s="133" t="s">
        <v>39</v>
      </c>
      <c r="P1397" s="134">
        <f>O1397*H1397</f>
        <v>0</v>
      </c>
      <c r="Q1397" s="134">
        <v>0</v>
      </c>
      <c r="R1397" s="134">
        <f>Q1397*H1397</f>
        <v>0</v>
      </c>
      <c r="S1397" s="134">
        <v>0</v>
      </c>
      <c r="T1397" s="135">
        <f>S1397*H1397</f>
        <v>0</v>
      </c>
      <c r="AR1397" s="136" t="s">
        <v>123</v>
      </c>
      <c r="AT1397" s="136" t="s">
        <v>118</v>
      </c>
      <c r="AU1397" s="136" t="s">
        <v>78</v>
      </c>
      <c r="AY1397" s="14" t="s">
        <v>115</v>
      </c>
      <c r="BE1397" s="137">
        <f>IF(N1397="základní",J1397,0)</f>
        <v>0</v>
      </c>
      <c r="BF1397" s="137">
        <f>IF(N1397="snížená",J1397,0)</f>
        <v>0</v>
      </c>
      <c r="BG1397" s="137">
        <f>IF(N1397="zákl. přenesená",J1397,0)</f>
        <v>0</v>
      </c>
      <c r="BH1397" s="137">
        <f>IF(N1397="sníž. přenesená",J1397,0)</f>
        <v>0</v>
      </c>
      <c r="BI1397" s="137">
        <f>IF(N1397="nulová",J1397,0)</f>
        <v>0</v>
      </c>
      <c r="BJ1397" s="14" t="s">
        <v>76</v>
      </c>
      <c r="BK1397" s="137">
        <f>ROUND(I1397*H1397,2)</f>
        <v>0</v>
      </c>
      <c r="BL1397" s="14" t="s">
        <v>123</v>
      </c>
      <c r="BM1397" s="136" t="s">
        <v>2595</v>
      </c>
    </row>
    <row r="1398" spans="2:65" s="1" customFormat="1" ht="29.25" x14ac:dyDescent="0.2">
      <c r="B1398" s="29"/>
      <c r="D1398" s="138" t="s">
        <v>124</v>
      </c>
      <c r="F1398" s="139" t="s">
        <v>2588</v>
      </c>
      <c r="I1398" s="140"/>
      <c r="L1398" s="29"/>
      <c r="M1398" s="141"/>
      <c r="T1398" s="50"/>
      <c r="AT1398" s="14" t="s">
        <v>124</v>
      </c>
      <c r="AU1398" s="14" t="s">
        <v>78</v>
      </c>
    </row>
    <row r="1399" spans="2:65" s="1" customFormat="1" ht="37.9" customHeight="1" x14ac:dyDescent="0.2">
      <c r="B1399" s="124"/>
      <c r="C1399" s="125" t="s">
        <v>2596</v>
      </c>
      <c r="D1399" s="125" t="s">
        <v>118</v>
      </c>
      <c r="E1399" s="126" t="s">
        <v>2597</v>
      </c>
      <c r="F1399" s="127" t="s">
        <v>2598</v>
      </c>
      <c r="G1399" s="128" t="s">
        <v>128</v>
      </c>
      <c r="H1399" s="129">
        <v>20</v>
      </c>
      <c r="I1399" s="130"/>
      <c r="J1399" s="131">
        <f>ROUND(I1399*H1399,2)</f>
        <v>0</v>
      </c>
      <c r="K1399" s="127" t="s">
        <v>122</v>
      </c>
      <c r="L1399" s="29"/>
      <c r="M1399" s="132" t="s">
        <v>3</v>
      </c>
      <c r="N1399" s="133" t="s">
        <v>39</v>
      </c>
      <c r="P1399" s="134">
        <f>O1399*H1399</f>
        <v>0</v>
      </c>
      <c r="Q1399" s="134">
        <v>0</v>
      </c>
      <c r="R1399" s="134">
        <f>Q1399*H1399</f>
        <v>0</v>
      </c>
      <c r="S1399" s="134">
        <v>0</v>
      </c>
      <c r="T1399" s="135">
        <f>S1399*H1399</f>
        <v>0</v>
      </c>
      <c r="AR1399" s="136" t="s">
        <v>123</v>
      </c>
      <c r="AT1399" s="136" t="s">
        <v>118</v>
      </c>
      <c r="AU1399" s="136" t="s">
        <v>78</v>
      </c>
      <c r="AY1399" s="14" t="s">
        <v>115</v>
      </c>
      <c r="BE1399" s="137">
        <f>IF(N1399="základní",J1399,0)</f>
        <v>0</v>
      </c>
      <c r="BF1399" s="137">
        <f>IF(N1399="snížená",J1399,0)</f>
        <v>0</v>
      </c>
      <c r="BG1399" s="137">
        <f>IF(N1399="zákl. přenesená",J1399,0)</f>
        <v>0</v>
      </c>
      <c r="BH1399" s="137">
        <f>IF(N1399="sníž. přenesená",J1399,0)</f>
        <v>0</v>
      </c>
      <c r="BI1399" s="137">
        <f>IF(N1399="nulová",J1399,0)</f>
        <v>0</v>
      </c>
      <c r="BJ1399" s="14" t="s">
        <v>76</v>
      </c>
      <c r="BK1399" s="137">
        <f>ROUND(I1399*H1399,2)</f>
        <v>0</v>
      </c>
      <c r="BL1399" s="14" t="s">
        <v>123</v>
      </c>
      <c r="BM1399" s="136" t="s">
        <v>2599</v>
      </c>
    </row>
    <row r="1400" spans="2:65" s="1" customFormat="1" ht="29.25" x14ac:dyDescent="0.2">
      <c r="B1400" s="29"/>
      <c r="D1400" s="138" t="s">
        <v>124</v>
      </c>
      <c r="F1400" s="139" t="s">
        <v>2588</v>
      </c>
      <c r="I1400" s="140"/>
      <c r="L1400" s="29"/>
      <c r="M1400" s="141"/>
      <c r="T1400" s="50"/>
      <c r="AT1400" s="14" t="s">
        <v>124</v>
      </c>
      <c r="AU1400" s="14" t="s">
        <v>78</v>
      </c>
    </row>
    <row r="1401" spans="2:65" s="1" customFormat="1" ht="37.9" customHeight="1" x14ac:dyDescent="0.2">
      <c r="B1401" s="124"/>
      <c r="C1401" s="125" t="s">
        <v>1376</v>
      </c>
      <c r="D1401" s="125" t="s">
        <v>118</v>
      </c>
      <c r="E1401" s="126" t="s">
        <v>2600</v>
      </c>
      <c r="F1401" s="127" t="s">
        <v>2601</v>
      </c>
      <c r="G1401" s="128" t="s">
        <v>147</v>
      </c>
      <c r="H1401" s="129">
        <v>20</v>
      </c>
      <c r="I1401" s="130"/>
      <c r="J1401" s="131">
        <f>ROUND(I1401*H1401,2)</f>
        <v>0</v>
      </c>
      <c r="K1401" s="127" t="s">
        <v>122</v>
      </c>
      <c r="L1401" s="29"/>
      <c r="M1401" s="132" t="s">
        <v>3</v>
      </c>
      <c r="N1401" s="133" t="s">
        <v>39</v>
      </c>
      <c r="P1401" s="134">
        <f>O1401*H1401</f>
        <v>0</v>
      </c>
      <c r="Q1401" s="134">
        <v>0</v>
      </c>
      <c r="R1401" s="134">
        <f>Q1401*H1401</f>
        <v>0</v>
      </c>
      <c r="S1401" s="134">
        <v>0</v>
      </c>
      <c r="T1401" s="135">
        <f>S1401*H1401</f>
        <v>0</v>
      </c>
      <c r="AR1401" s="136" t="s">
        <v>123</v>
      </c>
      <c r="AT1401" s="136" t="s">
        <v>118</v>
      </c>
      <c r="AU1401" s="136" t="s">
        <v>78</v>
      </c>
      <c r="AY1401" s="14" t="s">
        <v>115</v>
      </c>
      <c r="BE1401" s="137">
        <f>IF(N1401="základní",J1401,0)</f>
        <v>0</v>
      </c>
      <c r="BF1401" s="137">
        <f>IF(N1401="snížená",J1401,0)</f>
        <v>0</v>
      </c>
      <c r="BG1401" s="137">
        <f>IF(N1401="zákl. přenesená",J1401,0)</f>
        <v>0</v>
      </c>
      <c r="BH1401" s="137">
        <f>IF(N1401="sníž. přenesená",J1401,0)</f>
        <v>0</v>
      </c>
      <c r="BI1401" s="137">
        <f>IF(N1401="nulová",J1401,0)</f>
        <v>0</v>
      </c>
      <c r="BJ1401" s="14" t="s">
        <v>76</v>
      </c>
      <c r="BK1401" s="137">
        <f>ROUND(I1401*H1401,2)</f>
        <v>0</v>
      </c>
      <c r="BL1401" s="14" t="s">
        <v>123</v>
      </c>
      <c r="BM1401" s="136" t="s">
        <v>2602</v>
      </c>
    </row>
    <row r="1402" spans="2:65" s="1" customFormat="1" ht="29.25" x14ac:dyDescent="0.2">
      <c r="B1402" s="29"/>
      <c r="D1402" s="138" t="s">
        <v>124</v>
      </c>
      <c r="F1402" s="139" t="s">
        <v>2588</v>
      </c>
      <c r="I1402" s="140"/>
      <c r="L1402" s="29"/>
      <c r="M1402" s="141"/>
      <c r="T1402" s="50"/>
      <c r="AT1402" s="14" t="s">
        <v>124</v>
      </c>
      <c r="AU1402" s="14" t="s">
        <v>78</v>
      </c>
    </row>
    <row r="1403" spans="2:65" s="1" customFormat="1" ht="37.9" customHeight="1" x14ac:dyDescent="0.2">
      <c r="B1403" s="124"/>
      <c r="C1403" s="125" t="s">
        <v>2603</v>
      </c>
      <c r="D1403" s="125" t="s">
        <v>118</v>
      </c>
      <c r="E1403" s="126" t="s">
        <v>2604</v>
      </c>
      <c r="F1403" s="127" t="s">
        <v>2605</v>
      </c>
      <c r="G1403" s="128" t="s">
        <v>128</v>
      </c>
      <c r="H1403" s="129">
        <v>20</v>
      </c>
      <c r="I1403" s="130"/>
      <c r="J1403" s="131">
        <f>ROUND(I1403*H1403,2)</f>
        <v>0</v>
      </c>
      <c r="K1403" s="127" t="s">
        <v>122</v>
      </c>
      <c r="L1403" s="29"/>
      <c r="M1403" s="132" t="s">
        <v>3</v>
      </c>
      <c r="N1403" s="133" t="s">
        <v>39</v>
      </c>
      <c r="P1403" s="134">
        <f>O1403*H1403</f>
        <v>0</v>
      </c>
      <c r="Q1403" s="134">
        <v>0</v>
      </c>
      <c r="R1403" s="134">
        <f>Q1403*H1403</f>
        <v>0</v>
      </c>
      <c r="S1403" s="134">
        <v>0</v>
      </c>
      <c r="T1403" s="135">
        <f>S1403*H1403</f>
        <v>0</v>
      </c>
      <c r="AR1403" s="136" t="s">
        <v>123</v>
      </c>
      <c r="AT1403" s="136" t="s">
        <v>118</v>
      </c>
      <c r="AU1403" s="136" t="s">
        <v>78</v>
      </c>
      <c r="AY1403" s="14" t="s">
        <v>115</v>
      </c>
      <c r="BE1403" s="137">
        <f>IF(N1403="základní",J1403,0)</f>
        <v>0</v>
      </c>
      <c r="BF1403" s="137">
        <f>IF(N1403="snížená",J1403,0)</f>
        <v>0</v>
      </c>
      <c r="BG1403" s="137">
        <f>IF(N1403="zákl. přenesená",J1403,0)</f>
        <v>0</v>
      </c>
      <c r="BH1403" s="137">
        <f>IF(N1403="sníž. přenesená",J1403,0)</f>
        <v>0</v>
      </c>
      <c r="BI1403" s="137">
        <f>IF(N1403="nulová",J1403,0)</f>
        <v>0</v>
      </c>
      <c r="BJ1403" s="14" t="s">
        <v>76</v>
      </c>
      <c r="BK1403" s="137">
        <f>ROUND(I1403*H1403,2)</f>
        <v>0</v>
      </c>
      <c r="BL1403" s="14" t="s">
        <v>123</v>
      </c>
      <c r="BM1403" s="136" t="s">
        <v>2606</v>
      </c>
    </row>
    <row r="1404" spans="2:65" s="1" customFormat="1" ht="29.25" x14ac:dyDescent="0.2">
      <c r="B1404" s="29"/>
      <c r="D1404" s="138" t="s">
        <v>124</v>
      </c>
      <c r="F1404" s="139" t="s">
        <v>2588</v>
      </c>
      <c r="I1404" s="140"/>
      <c r="L1404" s="29"/>
      <c r="M1404" s="141"/>
      <c r="T1404" s="50"/>
      <c r="AT1404" s="14" t="s">
        <v>124</v>
      </c>
      <c r="AU1404" s="14" t="s">
        <v>78</v>
      </c>
    </row>
    <row r="1405" spans="2:65" s="1" customFormat="1" ht="37.9" customHeight="1" x14ac:dyDescent="0.2">
      <c r="B1405" s="124"/>
      <c r="C1405" s="125" t="s">
        <v>1380</v>
      </c>
      <c r="D1405" s="125" t="s">
        <v>118</v>
      </c>
      <c r="E1405" s="126" t="s">
        <v>2607</v>
      </c>
      <c r="F1405" s="127" t="s">
        <v>2608</v>
      </c>
      <c r="G1405" s="128" t="s">
        <v>147</v>
      </c>
      <c r="H1405" s="129">
        <v>20</v>
      </c>
      <c r="I1405" s="130"/>
      <c r="J1405" s="131">
        <f>ROUND(I1405*H1405,2)</f>
        <v>0</v>
      </c>
      <c r="K1405" s="127" t="s">
        <v>122</v>
      </c>
      <c r="L1405" s="29"/>
      <c r="M1405" s="132" t="s">
        <v>3</v>
      </c>
      <c r="N1405" s="133" t="s">
        <v>39</v>
      </c>
      <c r="P1405" s="134">
        <f>O1405*H1405</f>
        <v>0</v>
      </c>
      <c r="Q1405" s="134">
        <v>0</v>
      </c>
      <c r="R1405" s="134">
        <f>Q1405*H1405</f>
        <v>0</v>
      </c>
      <c r="S1405" s="134">
        <v>0</v>
      </c>
      <c r="T1405" s="135">
        <f>S1405*H1405</f>
        <v>0</v>
      </c>
      <c r="AR1405" s="136" t="s">
        <v>123</v>
      </c>
      <c r="AT1405" s="136" t="s">
        <v>118</v>
      </c>
      <c r="AU1405" s="136" t="s">
        <v>78</v>
      </c>
      <c r="AY1405" s="14" t="s">
        <v>115</v>
      </c>
      <c r="BE1405" s="137">
        <f>IF(N1405="základní",J1405,0)</f>
        <v>0</v>
      </c>
      <c r="BF1405" s="137">
        <f>IF(N1405="snížená",J1405,0)</f>
        <v>0</v>
      </c>
      <c r="BG1405" s="137">
        <f>IF(N1405="zákl. přenesená",J1405,0)</f>
        <v>0</v>
      </c>
      <c r="BH1405" s="137">
        <f>IF(N1405="sníž. přenesená",J1405,0)</f>
        <v>0</v>
      </c>
      <c r="BI1405" s="137">
        <f>IF(N1405="nulová",J1405,0)</f>
        <v>0</v>
      </c>
      <c r="BJ1405" s="14" t="s">
        <v>76</v>
      </c>
      <c r="BK1405" s="137">
        <f>ROUND(I1405*H1405,2)</f>
        <v>0</v>
      </c>
      <c r="BL1405" s="14" t="s">
        <v>123</v>
      </c>
      <c r="BM1405" s="136" t="s">
        <v>2609</v>
      </c>
    </row>
    <row r="1406" spans="2:65" s="1" customFormat="1" ht="29.25" x14ac:dyDescent="0.2">
      <c r="B1406" s="29"/>
      <c r="D1406" s="138" t="s">
        <v>124</v>
      </c>
      <c r="F1406" s="139" t="s">
        <v>2588</v>
      </c>
      <c r="I1406" s="140"/>
      <c r="L1406" s="29"/>
      <c r="M1406" s="141"/>
      <c r="T1406" s="50"/>
      <c r="AT1406" s="14" t="s">
        <v>124</v>
      </c>
      <c r="AU1406" s="14" t="s">
        <v>78</v>
      </c>
    </row>
    <row r="1407" spans="2:65" s="1" customFormat="1" ht="37.9" customHeight="1" x14ac:dyDescent="0.2">
      <c r="B1407" s="124"/>
      <c r="C1407" s="125" t="s">
        <v>2610</v>
      </c>
      <c r="D1407" s="125" t="s">
        <v>118</v>
      </c>
      <c r="E1407" s="126" t="s">
        <v>2611</v>
      </c>
      <c r="F1407" s="127" t="s">
        <v>2612</v>
      </c>
      <c r="G1407" s="128" t="s">
        <v>128</v>
      </c>
      <c r="H1407" s="129">
        <v>20</v>
      </c>
      <c r="I1407" s="130"/>
      <c r="J1407" s="131">
        <f>ROUND(I1407*H1407,2)</f>
        <v>0</v>
      </c>
      <c r="K1407" s="127" t="s">
        <v>122</v>
      </c>
      <c r="L1407" s="29"/>
      <c r="M1407" s="132" t="s">
        <v>3</v>
      </c>
      <c r="N1407" s="133" t="s">
        <v>39</v>
      </c>
      <c r="P1407" s="134">
        <f>O1407*H1407</f>
        <v>0</v>
      </c>
      <c r="Q1407" s="134">
        <v>0</v>
      </c>
      <c r="R1407" s="134">
        <f>Q1407*H1407</f>
        <v>0</v>
      </c>
      <c r="S1407" s="134">
        <v>0</v>
      </c>
      <c r="T1407" s="135">
        <f>S1407*H1407</f>
        <v>0</v>
      </c>
      <c r="AR1407" s="136" t="s">
        <v>123</v>
      </c>
      <c r="AT1407" s="136" t="s">
        <v>118</v>
      </c>
      <c r="AU1407" s="136" t="s">
        <v>78</v>
      </c>
      <c r="AY1407" s="14" t="s">
        <v>115</v>
      </c>
      <c r="BE1407" s="137">
        <f>IF(N1407="základní",J1407,0)</f>
        <v>0</v>
      </c>
      <c r="BF1407" s="137">
        <f>IF(N1407="snížená",J1407,0)</f>
        <v>0</v>
      </c>
      <c r="BG1407" s="137">
        <f>IF(N1407="zákl. přenesená",J1407,0)</f>
        <v>0</v>
      </c>
      <c r="BH1407" s="137">
        <f>IF(N1407="sníž. přenesená",J1407,0)</f>
        <v>0</v>
      </c>
      <c r="BI1407" s="137">
        <f>IF(N1407="nulová",J1407,0)</f>
        <v>0</v>
      </c>
      <c r="BJ1407" s="14" t="s">
        <v>76</v>
      </c>
      <c r="BK1407" s="137">
        <f>ROUND(I1407*H1407,2)</f>
        <v>0</v>
      </c>
      <c r="BL1407" s="14" t="s">
        <v>123</v>
      </c>
      <c r="BM1407" s="136" t="s">
        <v>2613</v>
      </c>
    </row>
    <row r="1408" spans="2:65" s="1" customFormat="1" ht="29.25" x14ac:dyDescent="0.2">
      <c r="B1408" s="29"/>
      <c r="D1408" s="138" t="s">
        <v>124</v>
      </c>
      <c r="F1408" s="139" t="s">
        <v>2588</v>
      </c>
      <c r="I1408" s="140"/>
      <c r="L1408" s="29"/>
      <c r="M1408" s="141"/>
      <c r="T1408" s="50"/>
      <c r="AT1408" s="14" t="s">
        <v>124</v>
      </c>
      <c r="AU1408" s="14" t="s">
        <v>78</v>
      </c>
    </row>
    <row r="1409" spans="2:65" s="1" customFormat="1" ht="33" customHeight="1" x14ac:dyDescent="0.2">
      <c r="B1409" s="124"/>
      <c r="C1409" s="125" t="s">
        <v>1386</v>
      </c>
      <c r="D1409" s="125" t="s">
        <v>118</v>
      </c>
      <c r="E1409" s="126" t="s">
        <v>2614</v>
      </c>
      <c r="F1409" s="127" t="s">
        <v>2615</v>
      </c>
      <c r="G1409" s="128" t="s">
        <v>128</v>
      </c>
      <c r="H1409" s="129">
        <v>50</v>
      </c>
      <c r="I1409" s="130"/>
      <c r="J1409" s="131">
        <f>ROUND(I1409*H1409,2)</f>
        <v>0</v>
      </c>
      <c r="K1409" s="127" t="s">
        <v>122</v>
      </c>
      <c r="L1409" s="29"/>
      <c r="M1409" s="132" t="s">
        <v>3</v>
      </c>
      <c r="N1409" s="133" t="s">
        <v>39</v>
      </c>
      <c r="P1409" s="134">
        <f>O1409*H1409</f>
        <v>0</v>
      </c>
      <c r="Q1409" s="134">
        <v>0</v>
      </c>
      <c r="R1409" s="134">
        <f>Q1409*H1409</f>
        <v>0</v>
      </c>
      <c r="S1409" s="134">
        <v>0</v>
      </c>
      <c r="T1409" s="135">
        <f>S1409*H1409</f>
        <v>0</v>
      </c>
      <c r="AR1409" s="136" t="s">
        <v>123</v>
      </c>
      <c r="AT1409" s="136" t="s">
        <v>118</v>
      </c>
      <c r="AU1409" s="136" t="s">
        <v>78</v>
      </c>
      <c r="AY1409" s="14" t="s">
        <v>115</v>
      </c>
      <c r="BE1409" s="137">
        <f>IF(N1409="základní",J1409,0)</f>
        <v>0</v>
      </c>
      <c r="BF1409" s="137">
        <f>IF(N1409="snížená",J1409,0)</f>
        <v>0</v>
      </c>
      <c r="BG1409" s="137">
        <f>IF(N1409="zákl. přenesená",J1409,0)</f>
        <v>0</v>
      </c>
      <c r="BH1409" s="137">
        <f>IF(N1409="sníž. přenesená",J1409,0)</f>
        <v>0</v>
      </c>
      <c r="BI1409" s="137">
        <f>IF(N1409="nulová",J1409,0)</f>
        <v>0</v>
      </c>
      <c r="BJ1409" s="14" t="s">
        <v>76</v>
      </c>
      <c r="BK1409" s="137">
        <f>ROUND(I1409*H1409,2)</f>
        <v>0</v>
      </c>
      <c r="BL1409" s="14" t="s">
        <v>123</v>
      </c>
      <c r="BM1409" s="136" t="s">
        <v>2616</v>
      </c>
    </row>
    <row r="1410" spans="2:65" s="1" customFormat="1" ht="29.25" x14ac:dyDescent="0.2">
      <c r="B1410" s="29"/>
      <c r="D1410" s="138" t="s">
        <v>124</v>
      </c>
      <c r="F1410" s="139" t="s">
        <v>2617</v>
      </c>
      <c r="I1410" s="140"/>
      <c r="L1410" s="29"/>
      <c r="M1410" s="141"/>
      <c r="T1410" s="50"/>
      <c r="AT1410" s="14" t="s">
        <v>124</v>
      </c>
      <c r="AU1410" s="14" t="s">
        <v>78</v>
      </c>
    </row>
    <row r="1411" spans="2:65" s="1" customFormat="1" ht="37.9" customHeight="1" x14ac:dyDescent="0.2">
      <c r="B1411" s="124"/>
      <c r="C1411" s="125" t="s">
        <v>2618</v>
      </c>
      <c r="D1411" s="125" t="s">
        <v>118</v>
      </c>
      <c r="E1411" s="126" t="s">
        <v>2619</v>
      </c>
      <c r="F1411" s="127" t="s">
        <v>2620</v>
      </c>
      <c r="G1411" s="128" t="s">
        <v>128</v>
      </c>
      <c r="H1411" s="129">
        <v>50</v>
      </c>
      <c r="I1411" s="130"/>
      <c r="J1411" s="131">
        <f>ROUND(I1411*H1411,2)</f>
        <v>0</v>
      </c>
      <c r="K1411" s="127" t="s">
        <v>122</v>
      </c>
      <c r="L1411" s="29"/>
      <c r="M1411" s="132" t="s">
        <v>3</v>
      </c>
      <c r="N1411" s="133" t="s">
        <v>39</v>
      </c>
      <c r="P1411" s="134">
        <f>O1411*H1411</f>
        <v>0</v>
      </c>
      <c r="Q1411" s="134">
        <v>0</v>
      </c>
      <c r="R1411" s="134">
        <f>Q1411*H1411</f>
        <v>0</v>
      </c>
      <c r="S1411" s="134">
        <v>0</v>
      </c>
      <c r="T1411" s="135">
        <f>S1411*H1411</f>
        <v>0</v>
      </c>
      <c r="AR1411" s="136" t="s">
        <v>123</v>
      </c>
      <c r="AT1411" s="136" t="s">
        <v>118</v>
      </c>
      <c r="AU1411" s="136" t="s">
        <v>78</v>
      </c>
      <c r="AY1411" s="14" t="s">
        <v>115</v>
      </c>
      <c r="BE1411" s="137">
        <f>IF(N1411="základní",J1411,0)</f>
        <v>0</v>
      </c>
      <c r="BF1411" s="137">
        <f>IF(N1411="snížená",J1411,0)</f>
        <v>0</v>
      </c>
      <c r="BG1411" s="137">
        <f>IF(N1411="zákl. přenesená",J1411,0)</f>
        <v>0</v>
      </c>
      <c r="BH1411" s="137">
        <f>IF(N1411="sníž. přenesená",J1411,0)</f>
        <v>0</v>
      </c>
      <c r="BI1411" s="137">
        <f>IF(N1411="nulová",J1411,0)</f>
        <v>0</v>
      </c>
      <c r="BJ1411" s="14" t="s">
        <v>76</v>
      </c>
      <c r="BK1411" s="137">
        <f>ROUND(I1411*H1411,2)</f>
        <v>0</v>
      </c>
      <c r="BL1411" s="14" t="s">
        <v>123</v>
      </c>
      <c r="BM1411" s="136" t="s">
        <v>2621</v>
      </c>
    </row>
    <row r="1412" spans="2:65" s="1" customFormat="1" ht="29.25" x14ac:dyDescent="0.2">
      <c r="B1412" s="29"/>
      <c r="D1412" s="138" t="s">
        <v>124</v>
      </c>
      <c r="F1412" s="139" t="s">
        <v>2617</v>
      </c>
      <c r="I1412" s="140"/>
      <c r="L1412" s="29"/>
      <c r="M1412" s="141"/>
      <c r="T1412" s="50"/>
      <c r="AT1412" s="14" t="s">
        <v>124</v>
      </c>
      <c r="AU1412" s="14" t="s">
        <v>78</v>
      </c>
    </row>
    <row r="1413" spans="2:65" s="1" customFormat="1" ht="33" customHeight="1" x14ac:dyDescent="0.2">
      <c r="B1413" s="124"/>
      <c r="C1413" s="125" t="s">
        <v>1390</v>
      </c>
      <c r="D1413" s="125" t="s">
        <v>118</v>
      </c>
      <c r="E1413" s="126" t="s">
        <v>2622</v>
      </c>
      <c r="F1413" s="127" t="s">
        <v>2623</v>
      </c>
      <c r="G1413" s="128" t="s">
        <v>128</v>
      </c>
      <c r="H1413" s="129">
        <v>50</v>
      </c>
      <c r="I1413" s="130"/>
      <c r="J1413" s="131">
        <f>ROUND(I1413*H1413,2)</f>
        <v>0</v>
      </c>
      <c r="K1413" s="127" t="s">
        <v>122</v>
      </c>
      <c r="L1413" s="29"/>
      <c r="M1413" s="132" t="s">
        <v>3</v>
      </c>
      <c r="N1413" s="133" t="s">
        <v>39</v>
      </c>
      <c r="P1413" s="134">
        <f>O1413*H1413</f>
        <v>0</v>
      </c>
      <c r="Q1413" s="134">
        <v>0</v>
      </c>
      <c r="R1413" s="134">
        <f>Q1413*H1413</f>
        <v>0</v>
      </c>
      <c r="S1413" s="134">
        <v>0</v>
      </c>
      <c r="T1413" s="135">
        <f>S1413*H1413</f>
        <v>0</v>
      </c>
      <c r="AR1413" s="136" t="s">
        <v>123</v>
      </c>
      <c r="AT1413" s="136" t="s">
        <v>118</v>
      </c>
      <c r="AU1413" s="136" t="s">
        <v>78</v>
      </c>
      <c r="AY1413" s="14" t="s">
        <v>115</v>
      </c>
      <c r="BE1413" s="137">
        <f>IF(N1413="základní",J1413,0)</f>
        <v>0</v>
      </c>
      <c r="BF1413" s="137">
        <f>IF(N1413="snížená",J1413,0)</f>
        <v>0</v>
      </c>
      <c r="BG1413" s="137">
        <f>IF(N1413="zákl. přenesená",J1413,0)</f>
        <v>0</v>
      </c>
      <c r="BH1413" s="137">
        <f>IF(N1413="sníž. přenesená",J1413,0)</f>
        <v>0</v>
      </c>
      <c r="BI1413" s="137">
        <f>IF(N1413="nulová",J1413,0)</f>
        <v>0</v>
      </c>
      <c r="BJ1413" s="14" t="s">
        <v>76</v>
      </c>
      <c r="BK1413" s="137">
        <f>ROUND(I1413*H1413,2)</f>
        <v>0</v>
      </c>
      <c r="BL1413" s="14" t="s">
        <v>123</v>
      </c>
      <c r="BM1413" s="136" t="s">
        <v>2624</v>
      </c>
    </row>
    <row r="1414" spans="2:65" s="1" customFormat="1" ht="29.25" x14ac:dyDescent="0.2">
      <c r="B1414" s="29"/>
      <c r="D1414" s="138" t="s">
        <v>124</v>
      </c>
      <c r="F1414" s="139" t="s">
        <v>2617</v>
      </c>
      <c r="I1414" s="140"/>
      <c r="L1414" s="29"/>
      <c r="M1414" s="141"/>
      <c r="T1414" s="50"/>
      <c r="AT1414" s="14" t="s">
        <v>124</v>
      </c>
      <c r="AU1414" s="14" t="s">
        <v>78</v>
      </c>
    </row>
    <row r="1415" spans="2:65" s="1" customFormat="1" ht="33" customHeight="1" x14ac:dyDescent="0.2">
      <c r="B1415" s="124"/>
      <c r="C1415" s="125" t="s">
        <v>2625</v>
      </c>
      <c r="D1415" s="125" t="s">
        <v>118</v>
      </c>
      <c r="E1415" s="126" t="s">
        <v>2626</v>
      </c>
      <c r="F1415" s="127" t="s">
        <v>2627</v>
      </c>
      <c r="G1415" s="128" t="s">
        <v>128</v>
      </c>
      <c r="H1415" s="129">
        <v>50</v>
      </c>
      <c r="I1415" s="130"/>
      <c r="J1415" s="131">
        <f>ROUND(I1415*H1415,2)</f>
        <v>0</v>
      </c>
      <c r="K1415" s="127" t="s">
        <v>122</v>
      </c>
      <c r="L1415" s="29"/>
      <c r="M1415" s="132" t="s">
        <v>3</v>
      </c>
      <c r="N1415" s="133" t="s">
        <v>39</v>
      </c>
      <c r="P1415" s="134">
        <f>O1415*H1415</f>
        <v>0</v>
      </c>
      <c r="Q1415" s="134">
        <v>0</v>
      </c>
      <c r="R1415" s="134">
        <f>Q1415*H1415</f>
        <v>0</v>
      </c>
      <c r="S1415" s="134">
        <v>0</v>
      </c>
      <c r="T1415" s="135">
        <f>S1415*H1415</f>
        <v>0</v>
      </c>
      <c r="AR1415" s="136" t="s">
        <v>123</v>
      </c>
      <c r="AT1415" s="136" t="s">
        <v>118</v>
      </c>
      <c r="AU1415" s="136" t="s">
        <v>78</v>
      </c>
      <c r="AY1415" s="14" t="s">
        <v>115</v>
      </c>
      <c r="BE1415" s="137">
        <f>IF(N1415="základní",J1415,0)</f>
        <v>0</v>
      </c>
      <c r="BF1415" s="137">
        <f>IF(N1415="snížená",J1415,0)</f>
        <v>0</v>
      </c>
      <c r="BG1415" s="137">
        <f>IF(N1415="zákl. přenesená",J1415,0)</f>
        <v>0</v>
      </c>
      <c r="BH1415" s="137">
        <f>IF(N1415="sníž. přenesená",J1415,0)</f>
        <v>0</v>
      </c>
      <c r="BI1415" s="137">
        <f>IF(N1415="nulová",J1415,0)</f>
        <v>0</v>
      </c>
      <c r="BJ1415" s="14" t="s">
        <v>76</v>
      </c>
      <c r="BK1415" s="137">
        <f>ROUND(I1415*H1415,2)</f>
        <v>0</v>
      </c>
      <c r="BL1415" s="14" t="s">
        <v>123</v>
      </c>
      <c r="BM1415" s="136" t="s">
        <v>2628</v>
      </c>
    </row>
    <row r="1416" spans="2:65" s="1" customFormat="1" ht="29.25" x14ac:dyDescent="0.2">
      <c r="B1416" s="29"/>
      <c r="D1416" s="138" t="s">
        <v>124</v>
      </c>
      <c r="F1416" s="139" t="s">
        <v>2617</v>
      </c>
      <c r="I1416" s="140"/>
      <c r="L1416" s="29"/>
      <c r="M1416" s="141"/>
      <c r="T1416" s="50"/>
      <c r="AT1416" s="14" t="s">
        <v>124</v>
      </c>
      <c r="AU1416" s="14" t="s">
        <v>78</v>
      </c>
    </row>
    <row r="1417" spans="2:65" s="1" customFormat="1" ht="24.2" customHeight="1" x14ac:dyDescent="0.2">
      <c r="B1417" s="124"/>
      <c r="C1417" s="125" t="s">
        <v>1395</v>
      </c>
      <c r="D1417" s="125" t="s">
        <v>118</v>
      </c>
      <c r="E1417" s="126" t="s">
        <v>2629</v>
      </c>
      <c r="F1417" s="127" t="s">
        <v>2630</v>
      </c>
      <c r="G1417" s="128" t="s">
        <v>132</v>
      </c>
      <c r="H1417" s="129">
        <v>40</v>
      </c>
      <c r="I1417" s="130"/>
      <c r="J1417" s="131">
        <f>ROUND(I1417*H1417,2)</f>
        <v>0</v>
      </c>
      <c r="K1417" s="127" t="s">
        <v>122</v>
      </c>
      <c r="L1417" s="29"/>
      <c r="M1417" s="132" t="s">
        <v>3</v>
      </c>
      <c r="N1417" s="133" t="s">
        <v>39</v>
      </c>
      <c r="P1417" s="134">
        <f>O1417*H1417</f>
        <v>0</v>
      </c>
      <c r="Q1417" s="134">
        <v>0</v>
      </c>
      <c r="R1417" s="134">
        <f>Q1417*H1417</f>
        <v>0</v>
      </c>
      <c r="S1417" s="134">
        <v>0</v>
      </c>
      <c r="T1417" s="135">
        <f>S1417*H1417</f>
        <v>0</v>
      </c>
      <c r="AR1417" s="136" t="s">
        <v>123</v>
      </c>
      <c r="AT1417" s="136" t="s">
        <v>118</v>
      </c>
      <c r="AU1417" s="136" t="s">
        <v>78</v>
      </c>
      <c r="AY1417" s="14" t="s">
        <v>115</v>
      </c>
      <c r="BE1417" s="137">
        <f>IF(N1417="základní",J1417,0)</f>
        <v>0</v>
      </c>
      <c r="BF1417" s="137">
        <f>IF(N1417="snížená",J1417,0)</f>
        <v>0</v>
      </c>
      <c r="BG1417" s="137">
        <f>IF(N1417="zákl. přenesená",J1417,0)</f>
        <v>0</v>
      </c>
      <c r="BH1417" s="137">
        <f>IF(N1417="sníž. přenesená",J1417,0)</f>
        <v>0</v>
      </c>
      <c r="BI1417" s="137">
        <f>IF(N1417="nulová",J1417,0)</f>
        <v>0</v>
      </c>
      <c r="BJ1417" s="14" t="s">
        <v>76</v>
      </c>
      <c r="BK1417" s="137">
        <f>ROUND(I1417*H1417,2)</f>
        <v>0</v>
      </c>
      <c r="BL1417" s="14" t="s">
        <v>123</v>
      </c>
      <c r="BM1417" s="136" t="s">
        <v>2631</v>
      </c>
    </row>
    <row r="1418" spans="2:65" s="1" customFormat="1" ht="19.5" x14ac:dyDescent="0.2">
      <c r="B1418" s="29"/>
      <c r="D1418" s="138" t="s">
        <v>124</v>
      </c>
      <c r="F1418" s="139" t="s">
        <v>2632</v>
      </c>
      <c r="I1418" s="140"/>
      <c r="L1418" s="29"/>
      <c r="M1418" s="141"/>
      <c r="T1418" s="50"/>
      <c r="AT1418" s="14" t="s">
        <v>124</v>
      </c>
      <c r="AU1418" s="14" t="s">
        <v>78</v>
      </c>
    </row>
    <row r="1419" spans="2:65" s="1" customFormat="1" ht="24.2" customHeight="1" x14ac:dyDescent="0.2">
      <c r="B1419" s="124"/>
      <c r="C1419" s="125" t="s">
        <v>2633</v>
      </c>
      <c r="D1419" s="125" t="s">
        <v>118</v>
      </c>
      <c r="E1419" s="126" t="s">
        <v>2634</v>
      </c>
      <c r="F1419" s="127" t="s">
        <v>2635</v>
      </c>
      <c r="G1419" s="128" t="s">
        <v>1453</v>
      </c>
      <c r="H1419" s="129">
        <v>10</v>
      </c>
      <c r="I1419" s="130"/>
      <c r="J1419" s="131">
        <f>ROUND(I1419*H1419,2)</f>
        <v>0</v>
      </c>
      <c r="K1419" s="127" t="s">
        <v>122</v>
      </c>
      <c r="L1419" s="29"/>
      <c r="M1419" s="132" t="s">
        <v>3</v>
      </c>
      <c r="N1419" s="133" t="s">
        <v>39</v>
      </c>
      <c r="P1419" s="134">
        <f>O1419*H1419</f>
        <v>0</v>
      </c>
      <c r="Q1419" s="134">
        <v>0</v>
      </c>
      <c r="R1419" s="134">
        <f>Q1419*H1419</f>
        <v>0</v>
      </c>
      <c r="S1419" s="134">
        <v>0</v>
      </c>
      <c r="T1419" s="135">
        <f>S1419*H1419</f>
        <v>0</v>
      </c>
      <c r="AR1419" s="136" t="s">
        <v>123</v>
      </c>
      <c r="AT1419" s="136" t="s">
        <v>118</v>
      </c>
      <c r="AU1419" s="136" t="s">
        <v>78</v>
      </c>
      <c r="AY1419" s="14" t="s">
        <v>115</v>
      </c>
      <c r="BE1419" s="137">
        <f>IF(N1419="základní",J1419,0)</f>
        <v>0</v>
      </c>
      <c r="BF1419" s="137">
        <f>IF(N1419="snížená",J1419,0)</f>
        <v>0</v>
      </c>
      <c r="BG1419" s="137">
        <f>IF(N1419="zákl. přenesená",J1419,0)</f>
        <v>0</v>
      </c>
      <c r="BH1419" s="137">
        <f>IF(N1419="sníž. přenesená",J1419,0)</f>
        <v>0</v>
      </c>
      <c r="BI1419" s="137">
        <f>IF(N1419="nulová",J1419,0)</f>
        <v>0</v>
      </c>
      <c r="BJ1419" s="14" t="s">
        <v>76</v>
      </c>
      <c r="BK1419" s="137">
        <f>ROUND(I1419*H1419,2)</f>
        <v>0</v>
      </c>
      <c r="BL1419" s="14" t="s">
        <v>123</v>
      </c>
      <c r="BM1419" s="136" t="s">
        <v>2636</v>
      </c>
    </row>
    <row r="1420" spans="2:65" s="1" customFormat="1" ht="19.5" x14ac:dyDescent="0.2">
      <c r="B1420" s="29"/>
      <c r="D1420" s="138" t="s">
        <v>124</v>
      </c>
      <c r="F1420" s="139" t="s">
        <v>2637</v>
      </c>
      <c r="I1420" s="140"/>
      <c r="L1420" s="29"/>
      <c r="M1420" s="141"/>
      <c r="T1420" s="50"/>
      <c r="AT1420" s="14" t="s">
        <v>124</v>
      </c>
      <c r="AU1420" s="14" t="s">
        <v>78</v>
      </c>
    </row>
    <row r="1421" spans="2:65" s="1" customFormat="1" ht="24.2" customHeight="1" x14ac:dyDescent="0.2">
      <c r="B1421" s="124"/>
      <c r="C1421" s="125" t="s">
        <v>1399</v>
      </c>
      <c r="D1421" s="125" t="s">
        <v>118</v>
      </c>
      <c r="E1421" s="126" t="s">
        <v>2638</v>
      </c>
      <c r="F1421" s="127" t="s">
        <v>2639</v>
      </c>
      <c r="G1421" s="128" t="s">
        <v>1453</v>
      </c>
      <c r="H1421" s="129">
        <v>500</v>
      </c>
      <c r="I1421" s="130"/>
      <c r="J1421" s="131">
        <f>ROUND(I1421*H1421,2)</f>
        <v>0</v>
      </c>
      <c r="K1421" s="127" t="s">
        <v>122</v>
      </c>
      <c r="L1421" s="29"/>
      <c r="M1421" s="132" t="s">
        <v>3</v>
      </c>
      <c r="N1421" s="133" t="s">
        <v>39</v>
      </c>
      <c r="P1421" s="134">
        <f>O1421*H1421</f>
        <v>0</v>
      </c>
      <c r="Q1421" s="134">
        <v>0</v>
      </c>
      <c r="R1421" s="134">
        <f>Q1421*H1421</f>
        <v>0</v>
      </c>
      <c r="S1421" s="134">
        <v>0</v>
      </c>
      <c r="T1421" s="135">
        <f>S1421*H1421</f>
        <v>0</v>
      </c>
      <c r="AR1421" s="136" t="s">
        <v>123</v>
      </c>
      <c r="AT1421" s="136" t="s">
        <v>118</v>
      </c>
      <c r="AU1421" s="136" t="s">
        <v>78</v>
      </c>
      <c r="AY1421" s="14" t="s">
        <v>115</v>
      </c>
      <c r="BE1421" s="137">
        <f>IF(N1421="základní",J1421,0)</f>
        <v>0</v>
      </c>
      <c r="BF1421" s="137">
        <f>IF(N1421="snížená",J1421,0)</f>
        <v>0</v>
      </c>
      <c r="BG1421" s="137">
        <f>IF(N1421="zákl. přenesená",J1421,0)</f>
        <v>0</v>
      </c>
      <c r="BH1421" s="137">
        <f>IF(N1421="sníž. přenesená",J1421,0)</f>
        <v>0</v>
      </c>
      <c r="BI1421" s="137">
        <f>IF(N1421="nulová",J1421,0)</f>
        <v>0</v>
      </c>
      <c r="BJ1421" s="14" t="s">
        <v>76</v>
      </c>
      <c r="BK1421" s="137">
        <f>ROUND(I1421*H1421,2)</f>
        <v>0</v>
      </c>
      <c r="BL1421" s="14" t="s">
        <v>123</v>
      </c>
      <c r="BM1421" s="136" t="s">
        <v>2640</v>
      </c>
    </row>
    <row r="1422" spans="2:65" s="1" customFormat="1" ht="19.5" x14ac:dyDescent="0.2">
      <c r="B1422" s="29"/>
      <c r="D1422" s="138" t="s">
        <v>124</v>
      </c>
      <c r="F1422" s="139" t="s">
        <v>2637</v>
      </c>
      <c r="I1422" s="140"/>
      <c r="L1422" s="29"/>
      <c r="M1422" s="141"/>
      <c r="T1422" s="50"/>
      <c r="AT1422" s="14" t="s">
        <v>124</v>
      </c>
      <c r="AU1422" s="14" t="s">
        <v>78</v>
      </c>
    </row>
    <row r="1423" spans="2:65" s="1" customFormat="1" ht="24.2" customHeight="1" x14ac:dyDescent="0.2">
      <c r="B1423" s="124"/>
      <c r="C1423" s="125" t="s">
        <v>2641</v>
      </c>
      <c r="D1423" s="125" t="s">
        <v>118</v>
      </c>
      <c r="E1423" s="126" t="s">
        <v>2642</v>
      </c>
      <c r="F1423" s="127" t="s">
        <v>2643</v>
      </c>
      <c r="G1423" s="128" t="s">
        <v>1453</v>
      </c>
      <c r="H1423" s="129">
        <v>200</v>
      </c>
      <c r="I1423" s="130"/>
      <c r="J1423" s="131">
        <f>ROUND(I1423*H1423,2)</f>
        <v>0</v>
      </c>
      <c r="K1423" s="127" t="s">
        <v>122</v>
      </c>
      <c r="L1423" s="29"/>
      <c r="M1423" s="132" t="s">
        <v>3</v>
      </c>
      <c r="N1423" s="133" t="s">
        <v>39</v>
      </c>
      <c r="P1423" s="134">
        <f>O1423*H1423</f>
        <v>0</v>
      </c>
      <c r="Q1423" s="134">
        <v>0</v>
      </c>
      <c r="R1423" s="134">
        <f>Q1423*H1423</f>
        <v>0</v>
      </c>
      <c r="S1423" s="134">
        <v>0</v>
      </c>
      <c r="T1423" s="135">
        <f>S1423*H1423</f>
        <v>0</v>
      </c>
      <c r="AR1423" s="136" t="s">
        <v>123</v>
      </c>
      <c r="AT1423" s="136" t="s">
        <v>118</v>
      </c>
      <c r="AU1423" s="136" t="s">
        <v>78</v>
      </c>
      <c r="AY1423" s="14" t="s">
        <v>115</v>
      </c>
      <c r="BE1423" s="137">
        <f>IF(N1423="základní",J1423,0)</f>
        <v>0</v>
      </c>
      <c r="BF1423" s="137">
        <f>IF(N1423="snížená",J1423,0)</f>
        <v>0</v>
      </c>
      <c r="BG1423" s="137">
        <f>IF(N1423="zákl. přenesená",J1423,0)</f>
        <v>0</v>
      </c>
      <c r="BH1423" s="137">
        <f>IF(N1423="sníž. přenesená",J1423,0)</f>
        <v>0</v>
      </c>
      <c r="BI1423" s="137">
        <f>IF(N1423="nulová",J1423,0)</f>
        <v>0</v>
      </c>
      <c r="BJ1423" s="14" t="s">
        <v>76</v>
      </c>
      <c r="BK1423" s="137">
        <f>ROUND(I1423*H1423,2)</f>
        <v>0</v>
      </c>
      <c r="BL1423" s="14" t="s">
        <v>123</v>
      </c>
      <c r="BM1423" s="136" t="s">
        <v>2644</v>
      </c>
    </row>
    <row r="1424" spans="2:65" s="1" customFormat="1" ht="19.5" x14ac:dyDescent="0.2">
      <c r="B1424" s="29"/>
      <c r="D1424" s="138" t="s">
        <v>124</v>
      </c>
      <c r="F1424" s="139" t="s">
        <v>2637</v>
      </c>
      <c r="I1424" s="140"/>
      <c r="L1424" s="29"/>
      <c r="M1424" s="141"/>
      <c r="T1424" s="50"/>
      <c r="AT1424" s="14" t="s">
        <v>124</v>
      </c>
      <c r="AU1424" s="14" t="s">
        <v>78</v>
      </c>
    </row>
    <row r="1425" spans="2:65" s="1" customFormat="1" ht="44.25" customHeight="1" x14ac:dyDescent="0.2">
      <c r="B1425" s="124"/>
      <c r="C1425" s="125" t="s">
        <v>1403</v>
      </c>
      <c r="D1425" s="125" t="s">
        <v>118</v>
      </c>
      <c r="E1425" s="126" t="s">
        <v>2645</v>
      </c>
      <c r="F1425" s="127" t="s">
        <v>2646</v>
      </c>
      <c r="G1425" s="128" t="s">
        <v>1453</v>
      </c>
      <c r="H1425" s="129">
        <v>50</v>
      </c>
      <c r="I1425" s="130"/>
      <c r="J1425" s="131">
        <f>ROUND(I1425*H1425,2)</f>
        <v>0</v>
      </c>
      <c r="K1425" s="127" t="s">
        <v>122</v>
      </c>
      <c r="L1425" s="29"/>
      <c r="M1425" s="132" t="s">
        <v>3</v>
      </c>
      <c r="N1425" s="133" t="s">
        <v>39</v>
      </c>
      <c r="P1425" s="134">
        <f>O1425*H1425</f>
        <v>0</v>
      </c>
      <c r="Q1425" s="134">
        <v>0</v>
      </c>
      <c r="R1425" s="134">
        <f>Q1425*H1425</f>
        <v>0</v>
      </c>
      <c r="S1425" s="134">
        <v>0</v>
      </c>
      <c r="T1425" s="135">
        <f>S1425*H1425</f>
        <v>0</v>
      </c>
      <c r="AR1425" s="136" t="s">
        <v>123</v>
      </c>
      <c r="AT1425" s="136" t="s">
        <v>118</v>
      </c>
      <c r="AU1425" s="136" t="s">
        <v>78</v>
      </c>
      <c r="AY1425" s="14" t="s">
        <v>115</v>
      </c>
      <c r="BE1425" s="137">
        <f>IF(N1425="základní",J1425,0)</f>
        <v>0</v>
      </c>
      <c r="BF1425" s="137">
        <f>IF(N1425="snížená",J1425,0)</f>
        <v>0</v>
      </c>
      <c r="BG1425" s="137">
        <f>IF(N1425="zákl. přenesená",J1425,0)</f>
        <v>0</v>
      </c>
      <c r="BH1425" s="137">
        <f>IF(N1425="sníž. přenesená",J1425,0)</f>
        <v>0</v>
      </c>
      <c r="BI1425" s="137">
        <f>IF(N1425="nulová",J1425,0)</f>
        <v>0</v>
      </c>
      <c r="BJ1425" s="14" t="s">
        <v>76</v>
      </c>
      <c r="BK1425" s="137">
        <f>ROUND(I1425*H1425,2)</f>
        <v>0</v>
      </c>
      <c r="BL1425" s="14" t="s">
        <v>123</v>
      </c>
      <c r="BM1425" s="136" t="s">
        <v>2647</v>
      </c>
    </row>
    <row r="1426" spans="2:65" s="1" customFormat="1" ht="29.25" x14ac:dyDescent="0.2">
      <c r="B1426" s="29"/>
      <c r="D1426" s="138" t="s">
        <v>124</v>
      </c>
      <c r="F1426" s="139" t="s">
        <v>2648</v>
      </c>
      <c r="I1426" s="140"/>
      <c r="L1426" s="29"/>
      <c r="M1426" s="141"/>
      <c r="T1426" s="50"/>
      <c r="AT1426" s="14" t="s">
        <v>124</v>
      </c>
      <c r="AU1426" s="14" t="s">
        <v>78</v>
      </c>
    </row>
    <row r="1427" spans="2:65" s="1" customFormat="1" ht="44.25" customHeight="1" x14ac:dyDescent="0.2">
      <c r="B1427" s="124"/>
      <c r="C1427" s="125" t="s">
        <v>2649</v>
      </c>
      <c r="D1427" s="125" t="s">
        <v>118</v>
      </c>
      <c r="E1427" s="126" t="s">
        <v>2650</v>
      </c>
      <c r="F1427" s="127" t="s">
        <v>2651</v>
      </c>
      <c r="G1427" s="128" t="s">
        <v>1453</v>
      </c>
      <c r="H1427" s="129">
        <v>50</v>
      </c>
      <c r="I1427" s="130"/>
      <c r="J1427" s="131">
        <f>ROUND(I1427*H1427,2)</f>
        <v>0</v>
      </c>
      <c r="K1427" s="127" t="s">
        <v>122</v>
      </c>
      <c r="L1427" s="29"/>
      <c r="M1427" s="132" t="s">
        <v>3</v>
      </c>
      <c r="N1427" s="133" t="s">
        <v>39</v>
      </c>
      <c r="P1427" s="134">
        <f>O1427*H1427</f>
        <v>0</v>
      </c>
      <c r="Q1427" s="134">
        <v>0</v>
      </c>
      <c r="R1427" s="134">
        <f>Q1427*H1427</f>
        <v>0</v>
      </c>
      <c r="S1427" s="134">
        <v>0</v>
      </c>
      <c r="T1427" s="135">
        <f>S1427*H1427</f>
        <v>0</v>
      </c>
      <c r="AR1427" s="136" t="s">
        <v>123</v>
      </c>
      <c r="AT1427" s="136" t="s">
        <v>118</v>
      </c>
      <c r="AU1427" s="136" t="s">
        <v>78</v>
      </c>
      <c r="AY1427" s="14" t="s">
        <v>115</v>
      </c>
      <c r="BE1427" s="137">
        <f>IF(N1427="základní",J1427,0)</f>
        <v>0</v>
      </c>
      <c r="BF1427" s="137">
        <f>IF(N1427="snížená",J1427,0)</f>
        <v>0</v>
      </c>
      <c r="BG1427" s="137">
        <f>IF(N1427="zákl. přenesená",J1427,0)</f>
        <v>0</v>
      </c>
      <c r="BH1427" s="137">
        <f>IF(N1427="sníž. přenesená",J1427,0)</f>
        <v>0</v>
      </c>
      <c r="BI1427" s="137">
        <f>IF(N1427="nulová",J1427,0)</f>
        <v>0</v>
      </c>
      <c r="BJ1427" s="14" t="s">
        <v>76</v>
      </c>
      <c r="BK1427" s="137">
        <f>ROUND(I1427*H1427,2)</f>
        <v>0</v>
      </c>
      <c r="BL1427" s="14" t="s">
        <v>123</v>
      </c>
      <c r="BM1427" s="136" t="s">
        <v>2652</v>
      </c>
    </row>
    <row r="1428" spans="2:65" s="1" customFormat="1" ht="29.25" x14ac:dyDescent="0.2">
      <c r="B1428" s="29"/>
      <c r="D1428" s="138" t="s">
        <v>124</v>
      </c>
      <c r="F1428" s="139" t="s">
        <v>2648</v>
      </c>
      <c r="I1428" s="140"/>
      <c r="L1428" s="29"/>
      <c r="M1428" s="141"/>
      <c r="T1428" s="50"/>
      <c r="AT1428" s="14" t="s">
        <v>124</v>
      </c>
      <c r="AU1428" s="14" t="s">
        <v>78</v>
      </c>
    </row>
    <row r="1429" spans="2:65" s="1" customFormat="1" ht="44.25" customHeight="1" x14ac:dyDescent="0.2">
      <c r="B1429" s="124"/>
      <c r="C1429" s="125" t="s">
        <v>1407</v>
      </c>
      <c r="D1429" s="125" t="s">
        <v>118</v>
      </c>
      <c r="E1429" s="126" t="s">
        <v>2653</v>
      </c>
      <c r="F1429" s="127" t="s">
        <v>2654</v>
      </c>
      <c r="G1429" s="128" t="s">
        <v>1453</v>
      </c>
      <c r="H1429" s="129">
        <v>50</v>
      </c>
      <c r="I1429" s="130"/>
      <c r="J1429" s="131">
        <f>ROUND(I1429*H1429,2)</f>
        <v>0</v>
      </c>
      <c r="K1429" s="127" t="s">
        <v>122</v>
      </c>
      <c r="L1429" s="29"/>
      <c r="M1429" s="132" t="s">
        <v>3</v>
      </c>
      <c r="N1429" s="133" t="s">
        <v>39</v>
      </c>
      <c r="P1429" s="134">
        <f>O1429*H1429</f>
        <v>0</v>
      </c>
      <c r="Q1429" s="134">
        <v>0</v>
      </c>
      <c r="R1429" s="134">
        <f>Q1429*H1429</f>
        <v>0</v>
      </c>
      <c r="S1429" s="134">
        <v>0</v>
      </c>
      <c r="T1429" s="135">
        <f>S1429*H1429</f>
        <v>0</v>
      </c>
      <c r="AR1429" s="136" t="s">
        <v>123</v>
      </c>
      <c r="AT1429" s="136" t="s">
        <v>118</v>
      </c>
      <c r="AU1429" s="136" t="s">
        <v>78</v>
      </c>
      <c r="AY1429" s="14" t="s">
        <v>115</v>
      </c>
      <c r="BE1429" s="137">
        <f>IF(N1429="základní",J1429,0)</f>
        <v>0</v>
      </c>
      <c r="BF1429" s="137">
        <f>IF(N1429="snížená",J1429,0)</f>
        <v>0</v>
      </c>
      <c r="BG1429" s="137">
        <f>IF(N1429="zákl. přenesená",J1429,0)</f>
        <v>0</v>
      </c>
      <c r="BH1429" s="137">
        <f>IF(N1429="sníž. přenesená",J1429,0)</f>
        <v>0</v>
      </c>
      <c r="BI1429" s="137">
        <f>IF(N1429="nulová",J1429,0)</f>
        <v>0</v>
      </c>
      <c r="BJ1429" s="14" t="s">
        <v>76</v>
      </c>
      <c r="BK1429" s="137">
        <f>ROUND(I1429*H1429,2)</f>
        <v>0</v>
      </c>
      <c r="BL1429" s="14" t="s">
        <v>123</v>
      </c>
      <c r="BM1429" s="136" t="s">
        <v>2655</v>
      </c>
    </row>
    <row r="1430" spans="2:65" s="1" customFormat="1" ht="29.25" x14ac:dyDescent="0.2">
      <c r="B1430" s="29"/>
      <c r="D1430" s="138" t="s">
        <v>124</v>
      </c>
      <c r="F1430" s="139" t="s">
        <v>2648</v>
      </c>
      <c r="I1430" s="140"/>
      <c r="L1430" s="29"/>
      <c r="M1430" s="141"/>
      <c r="T1430" s="50"/>
      <c r="AT1430" s="14" t="s">
        <v>124</v>
      </c>
      <c r="AU1430" s="14" t="s">
        <v>78</v>
      </c>
    </row>
    <row r="1431" spans="2:65" s="1" customFormat="1" ht="37.9" customHeight="1" x14ac:dyDescent="0.2">
      <c r="B1431" s="124"/>
      <c r="C1431" s="125" t="s">
        <v>2656</v>
      </c>
      <c r="D1431" s="125" t="s">
        <v>118</v>
      </c>
      <c r="E1431" s="126" t="s">
        <v>2657</v>
      </c>
      <c r="F1431" s="127" t="s">
        <v>2658</v>
      </c>
      <c r="G1431" s="128" t="s">
        <v>1453</v>
      </c>
      <c r="H1431" s="129">
        <v>50</v>
      </c>
      <c r="I1431" s="130"/>
      <c r="J1431" s="131">
        <f>ROUND(I1431*H1431,2)</f>
        <v>0</v>
      </c>
      <c r="K1431" s="127" t="s">
        <v>122</v>
      </c>
      <c r="L1431" s="29"/>
      <c r="M1431" s="132" t="s">
        <v>3</v>
      </c>
      <c r="N1431" s="133" t="s">
        <v>39</v>
      </c>
      <c r="P1431" s="134">
        <f>O1431*H1431</f>
        <v>0</v>
      </c>
      <c r="Q1431" s="134">
        <v>0</v>
      </c>
      <c r="R1431" s="134">
        <f>Q1431*H1431</f>
        <v>0</v>
      </c>
      <c r="S1431" s="134">
        <v>0</v>
      </c>
      <c r="T1431" s="135">
        <f>S1431*H1431</f>
        <v>0</v>
      </c>
      <c r="AR1431" s="136" t="s">
        <v>123</v>
      </c>
      <c r="AT1431" s="136" t="s">
        <v>118</v>
      </c>
      <c r="AU1431" s="136" t="s">
        <v>78</v>
      </c>
      <c r="AY1431" s="14" t="s">
        <v>115</v>
      </c>
      <c r="BE1431" s="137">
        <f>IF(N1431="základní",J1431,0)</f>
        <v>0</v>
      </c>
      <c r="BF1431" s="137">
        <f>IF(N1431="snížená",J1431,0)</f>
        <v>0</v>
      </c>
      <c r="BG1431" s="137">
        <f>IF(N1431="zákl. přenesená",J1431,0)</f>
        <v>0</v>
      </c>
      <c r="BH1431" s="137">
        <f>IF(N1431="sníž. přenesená",J1431,0)</f>
        <v>0</v>
      </c>
      <c r="BI1431" s="137">
        <f>IF(N1431="nulová",J1431,0)</f>
        <v>0</v>
      </c>
      <c r="BJ1431" s="14" t="s">
        <v>76</v>
      </c>
      <c r="BK1431" s="137">
        <f>ROUND(I1431*H1431,2)</f>
        <v>0</v>
      </c>
      <c r="BL1431" s="14" t="s">
        <v>123</v>
      </c>
      <c r="BM1431" s="136" t="s">
        <v>2659</v>
      </c>
    </row>
    <row r="1432" spans="2:65" s="1" customFormat="1" ht="29.25" x14ac:dyDescent="0.2">
      <c r="B1432" s="29"/>
      <c r="D1432" s="138" t="s">
        <v>124</v>
      </c>
      <c r="F1432" s="139" t="s">
        <v>2660</v>
      </c>
      <c r="I1432" s="140"/>
      <c r="L1432" s="29"/>
      <c r="M1432" s="141"/>
      <c r="T1432" s="50"/>
      <c r="AT1432" s="14" t="s">
        <v>124</v>
      </c>
      <c r="AU1432" s="14" t="s">
        <v>78</v>
      </c>
    </row>
    <row r="1433" spans="2:65" s="1" customFormat="1" ht="37.9" customHeight="1" x14ac:dyDescent="0.2">
      <c r="B1433" s="124"/>
      <c r="C1433" s="125" t="s">
        <v>1411</v>
      </c>
      <c r="D1433" s="125" t="s">
        <v>118</v>
      </c>
      <c r="E1433" s="126" t="s">
        <v>2661</v>
      </c>
      <c r="F1433" s="127" t="s">
        <v>2662</v>
      </c>
      <c r="G1433" s="128" t="s">
        <v>1453</v>
      </c>
      <c r="H1433" s="129">
        <v>50</v>
      </c>
      <c r="I1433" s="130"/>
      <c r="J1433" s="131">
        <f>ROUND(I1433*H1433,2)</f>
        <v>0</v>
      </c>
      <c r="K1433" s="127" t="s">
        <v>122</v>
      </c>
      <c r="L1433" s="29"/>
      <c r="M1433" s="132" t="s">
        <v>3</v>
      </c>
      <c r="N1433" s="133" t="s">
        <v>39</v>
      </c>
      <c r="P1433" s="134">
        <f>O1433*H1433</f>
        <v>0</v>
      </c>
      <c r="Q1433" s="134">
        <v>0</v>
      </c>
      <c r="R1433" s="134">
        <f>Q1433*H1433</f>
        <v>0</v>
      </c>
      <c r="S1433" s="134">
        <v>0</v>
      </c>
      <c r="T1433" s="135">
        <f>S1433*H1433</f>
        <v>0</v>
      </c>
      <c r="AR1433" s="136" t="s">
        <v>123</v>
      </c>
      <c r="AT1433" s="136" t="s">
        <v>118</v>
      </c>
      <c r="AU1433" s="136" t="s">
        <v>78</v>
      </c>
      <c r="AY1433" s="14" t="s">
        <v>115</v>
      </c>
      <c r="BE1433" s="137">
        <f>IF(N1433="základní",J1433,0)</f>
        <v>0</v>
      </c>
      <c r="BF1433" s="137">
        <f>IF(N1433="snížená",J1433,0)</f>
        <v>0</v>
      </c>
      <c r="BG1433" s="137">
        <f>IF(N1433="zákl. přenesená",J1433,0)</f>
        <v>0</v>
      </c>
      <c r="BH1433" s="137">
        <f>IF(N1433="sníž. přenesená",J1433,0)</f>
        <v>0</v>
      </c>
      <c r="BI1433" s="137">
        <f>IF(N1433="nulová",J1433,0)</f>
        <v>0</v>
      </c>
      <c r="BJ1433" s="14" t="s">
        <v>76</v>
      </c>
      <c r="BK1433" s="137">
        <f>ROUND(I1433*H1433,2)</f>
        <v>0</v>
      </c>
      <c r="BL1433" s="14" t="s">
        <v>123</v>
      </c>
      <c r="BM1433" s="136" t="s">
        <v>2663</v>
      </c>
    </row>
    <row r="1434" spans="2:65" s="1" customFormat="1" ht="29.25" x14ac:dyDescent="0.2">
      <c r="B1434" s="29"/>
      <c r="D1434" s="138" t="s">
        <v>124</v>
      </c>
      <c r="F1434" s="139" t="s">
        <v>2660</v>
      </c>
      <c r="I1434" s="140"/>
      <c r="L1434" s="29"/>
      <c r="M1434" s="141"/>
      <c r="T1434" s="50"/>
      <c r="AT1434" s="14" t="s">
        <v>124</v>
      </c>
      <c r="AU1434" s="14" t="s">
        <v>78</v>
      </c>
    </row>
    <row r="1435" spans="2:65" s="1" customFormat="1" ht="37.9" customHeight="1" x14ac:dyDescent="0.2">
      <c r="B1435" s="124"/>
      <c r="C1435" s="125" t="s">
        <v>2664</v>
      </c>
      <c r="D1435" s="125" t="s">
        <v>118</v>
      </c>
      <c r="E1435" s="126" t="s">
        <v>2665</v>
      </c>
      <c r="F1435" s="127" t="s">
        <v>2666</v>
      </c>
      <c r="G1435" s="128" t="s">
        <v>1453</v>
      </c>
      <c r="H1435" s="129">
        <v>50</v>
      </c>
      <c r="I1435" s="130"/>
      <c r="J1435" s="131">
        <f>ROUND(I1435*H1435,2)</f>
        <v>0</v>
      </c>
      <c r="K1435" s="127" t="s">
        <v>122</v>
      </c>
      <c r="L1435" s="29"/>
      <c r="M1435" s="132" t="s">
        <v>3</v>
      </c>
      <c r="N1435" s="133" t="s">
        <v>39</v>
      </c>
      <c r="P1435" s="134">
        <f>O1435*H1435</f>
        <v>0</v>
      </c>
      <c r="Q1435" s="134">
        <v>0</v>
      </c>
      <c r="R1435" s="134">
        <f>Q1435*H1435</f>
        <v>0</v>
      </c>
      <c r="S1435" s="134">
        <v>0</v>
      </c>
      <c r="T1435" s="135">
        <f>S1435*H1435</f>
        <v>0</v>
      </c>
      <c r="AR1435" s="136" t="s">
        <v>123</v>
      </c>
      <c r="AT1435" s="136" t="s">
        <v>118</v>
      </c>
      <c r="AU1435" s="136" t="s">
        <v>78</v>
      </c>
      <c r="AY1435" s="14" t="s">
        <v>115</v>
      </c>
      <c r="BE1435" s="137">
        <f>IF(N1435="základní",J1435,0)</f>
        <v>0</v>
      </c>
      <c r="BF1435" s="137">
        <f>IF(N1435="snížená",J1435,0)</f>
        <v>0</v>
      </c>
      <c r="BG1435" s="137">
        <f>IF(N1435="zákl. přenesená",J1435,0)</f>
        <v>0</v>
      </c>
      <c r="BH1435" s="137">
        <f>IF(N1435="sníž. přenesená",J1435,0)</f>
        <v>0</v>
      </c>
      <c r="BI1435" s="137">
        <f>IF(N1435="nulová",J1435,0)</f>
        <v>0</v>
      </c>
      <c r="BJ1435" s="14" t="s">
        <v>76</v>
      </c>
      <c r="BK1435" s="137">
        <f>ROUND(I1435*H1435,2)</f>
        <v>0</v>
      </c>
      <c r="BL1435" s="14" t="s">
        <v>123</v>
      </c>
      <c r="BM1435" s="136" t="s">
        <v>2667</v>
      </c>
    </row>
    <row r="1436" spans="2:65" s="1" customFormat="1" ht="29.25" x14ac:dyDescent="0.2">
      <c r="B1436" s="29"/>
      <c r="D1436" s="138" t="s">
        <v>124</v>
      </c>
      <c r="F1436" s="139" t="s">
        <v>2660</v>
      </c>
      <c r="I1436" s="140"/>
      <c r="L1436" s="29"/>
      <c r="M1436" s="142"/>
      <c r="N1436" s="143"/>
      <c r="O1436" s="143"/>
      <c r="P1436" s="143"/>
      <c r="Q1436" s="143"/>
      <c r="R1436" s="143"/>
      <c r="S1436" s="143"/>
      <c r="T1436" s="144"/>
      <c r="AT1436" s="14" t="s">
        <v>124</v>
      </c>
      <c r="AU1436" s="14" t="s">
        <v>78</v>
      </c>
    </row>
    <row r="1437" spans="2:65" s="1" customFormat="1" ht="6.95" customHeight="1" x14ac:dyDescent="0.2">
      <c r="B1437" s="38"/>
      <c r="C1437" s="39"/>
      <c r="D1437" s="39"/>
      <c r="E1437" s="39"/>
      <c r="F1437" s="39"/>
      <c r="G1437" s="39"/>
      <c r="H1437" s="39"/>
      <c r="I1437" s="39"/>
      <c r="J1437" s="39"/>
      <c r="K1437" s="39"/>
      <c r="L1437" s="29"/>
    </row>
  </sheetData>
  <autoFilter ref="C80:K1436" xr:uid="{00000000-0009-0000-0000-000001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1"/>
  <sheetViews>
    <sheetView showGridLines="0" topLeftCell="A45" workbookViewId="0">
      <selection activeCell="H79" sqref="H7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47" t="s">
        <v>6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4" t="s">
        <v>81</v>
      </c>
    </row>
    <row r="3" spans="2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78</v>
      </c>
    </row>
    <row r="4" spans="2:46" ht="24.95" customHeight="1" x14ac:dyDescent="0.2">
      <c r="B4" s="17"/>
      <c r="D4" s="18" t="s">
        <v>91</v>
      </c>
      <c r="L4" s="17"/>
      <c r="M4" s="82" t="s">
        <v>11</v>
      </c>
      <c r="AT4" s="14" t="s">
        <v>4</v>
      </c>
    </row>
    <row r="5" spans="2:46" ht="6.95" customHeight="1" x14ac:dyDescent="0.2">
      <c r="B5" s="17"/>
      <c r="L5" s="17"/>
    </row>
    <row r="6" spans="2:46" ht="12" customHeight="1" x14ac:dyDescent="0.2">
      <c r="B6" s="17"/>
      <c r="D6" s="24" t="s">
        <v>17</v>
      </c>
      <c r="L6" s="17"/>
    </row>
    <row r="7" spans="2:46" ht="16.5" customHeight="1" x14ac:dyDescent="0.2">
      <c r="B7" s="17"/>
      <c r="E7" s="286" t="str">
        <f>'Rekapitulace stavby'!K6</f>
        <v>Údržba, opravy a odstraňování závad u ST OŘ Brno 2026-2028 - ST Brno</v>
      </c>
      <c r="F7" s="287"/>
      <c r="G7" s="287"/>
      <c r="H7" s="287"/>
      <c r="L7" s="17"/>
    </row>
    <row r="8" spans="2:46" s="1" customFormat="1" ht="12" customHeight="1" x14ac:dyDescent="0.2">
      <c r="B8" s="29"/>
      <c r="D8" s="24" t="s">
        <v>92</v>
      </c>
      <c r="L8" s="29"/>
    </row>
    <row r="9" spans="2:46" s="1" customFormat="1" ht="16.5" customHeight="1" x14ac:dyDescent="0.2">
      <c r="B9" s="29"/>
      <c r="E9" s="276" t="s">
        <v>2668</v>
      </c>
      <c r="F9" s="285"/>
      <c r="G9" s="285"/>
      <c r="H9" s="285"/>
      <c r="L9" s="29"/>
    </row>
    <row r="10" spans="2:46" s="1" customFormat="1" x14ac:dyDescent="0.2">
      <c r="B10" s="29"/>
      <c r="L10" s="29"/>
    </row>
    <row r="11" spans="2:46" s="1" customFormat="1" ht="12" customHeight="1" x14ac:dyDescent="0.2">
      <c r="B11" s="29"/>
      <c r="D11" s="24" t="s">
        <v>18</v>
      </c>
      <c r="F11" s="22" t="s">
        <v>3</v>
      </c>
      <c r="I11" s="24" t="s">
        <v>19</v>
      </c>
      <c r="J11" s="22" t="s">
        <v>3</v>
      </c>
      <c r="L11" s="29"/>
    </row>
    <row r="12" spans="2:46" s="1" customFormat="1" ht="12" customHeight="1" x14ac:dyDescent="0.2">
      <c r="B12" s="29"/>
      <c r="D12" s="24" t="s">
        <v>20</v>
      </c>
      <c r="F12" s="22" t="s">
        <v>21</v>
      </c>
      <c r="I12" s="24" t="s">
        <v>22</v>
      </c>
      <c r="J12" s="46" t="str">
        <f>'Rekapitulace stavby'!AN8</f>
        <v>13. 10. 2025</v>
      </c>
      <c r="L12" s="29"/>
    </row>
    <row r="13" spans="2:46" s="1" customFormat="1" ht="10.9" customHeight="1" x14ac:dyDescent="0.2">
      <c r="B13" s="29"/>
      <c r="L13" s="29"/>
    </row>
    <row r="14" spans="2:46" s="1" customFormat="1" ht="12" customHeight="1" x14ac:dyDescent="0.2">
      <c r="B14" s="29"/>
      <c r="D14" s="24" t="s">
        <v>24</v>
      </c>
      <c r="I14" s="24" t="s">
        <v>25</v>
      </c>
      <c r="J14" s="22" t="str">
        <f>IF('Rekapitulace stavby'!AN10="","",'Rekapitulace stavby'!AN10)</f>
        <v/>
      </c>
      <c r="L14" s="29"/>
    </row>
    <row r="15" spans="2:46" s="1" customFormat="1" ht="18" customHeight="1" x14ac:dyDescent="0.2">
      <c r="B15" s="29"/>
      <c r="E15" s="22" t="str">
        <f>IF('Rekapitulace stavby'!E11="","",'Rekapitulace stavby'!E11)</f>
        <v xml:space="preserve"> </v>
      </c>
      <c r="I15" s="24" t="s">
        <v>26</v>
      </c>
      <c r="J15" s="22" t="str">
        <f>IF('Rekapitulace stavby'!AN11="","",'Rekapitulace stavby'!AN11)</f>
        <v/>
      </c>
      <c r="L15" s="29"/>
    </row>
    <row r="16" spans="2:46" s="1" customFormat="1" ht="6.95" customHeight="1" x14ac:dyDescent="0.2">
      <c r="B16" s="29"/>
      <c r="L16" s="29"/>
    </row>
    <row r="17" spans="2:12" s="1" customFormat="1" ht="12" customHeight="1" x14ac:dyDescent="0.2">
      <c r="B17" s="29"/>
      <c r="D17" s="24" t="s">
        <v>27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 x14ac:dyDescent="0.2">
      <c r="B18" s="29"/>
      <c r="E18" s="288" t="str">
        <f>'Rekapitulace stavby'!E14</f>
        <v>Vyplň údaj</v>
      </c>
      <c r="F18" s="259"/>
      <c r="G18" s="259"/>
      <c r="H18" s="259"/>
      <c r="I18" s="24" t="s">
        <v>26</v>
      </c>
      <c r="J18" s="25" t="str">
        <f>'Rekapitulace stavby'!AN14</f>
        <v>Vyplň údaj</v>
      </c>
      <c r="L18" s="29"/>
    </row>
    <row r="19" spans="2:12" s="1" customFormat="1" ht="6.95" customHeight="1" x14ac:dyDescent="0.2">
      <c r="B19" s="29"/>
      <c r="L19" s="29"/>
    </row>
    <row r="20" spans="2:12" s="1" customFormat="1" ht="12" customHeight="1" x14ac:dyDescent="0.2">
      <c r="B20" s="29"/>
      <c r="D20" s="24" t="s">
        <v>29</v>
      </c>
      <c r="I20" s="24" t="s">
        <v>25</v>
      </c>
      <c r="J20" s="22" t="str">
        <f>IF('Rekapitulace stavby'!AN16="","",'Rekapitulace stavby'!AN16)</f>
        <v/>
      </c>
      <c r="L20" s="29"/>
    </row>
    <row r="21" spans="2:12" s="1" customFormat="1" ht="18" customHeight="1" x14ac:dyDescent="0.2">
      <c r="B21" s="29"/>
      <c r="E21" s="22" t="str">
        <f>IF('Rekapitulace stavby'!E17="","",'Rekapitulace stavby'!E17)</f>
        <v xml:space="preserve"> </v>
      </c>
      <c r="I21" s="24" t="s">
        <v>26</v>
      </c>
      <c r="J21" s="22" t="str">
        <f>IF('Rekapitulace stavby'!AN17="","",'Rekapitulace stavby'!AN17)</f>
        <v/>
      </c>
      <c r="L21" s="29"/>
    </row>
    <row r="22" spans="2:12" s="1" customFormat="1" ht="6.95" customHeight="1" x14ac:dyDescent="0.2">
      <c r="B22" s="29"/>
      <c r="L22" s="29"/>
    </row>
    <row r="23" spans="2:12" s="1" customFormat="1" ht="12" customHeight="1" x14ac:dyDescent="0.2">
      <c r="B23" s="29"/>
      <c r="D23" s="24" t="s">
        <v>31</v>
      </c>
      <c r="I23" s="24" t="s">
        <v>25</v>
      </c>
      <c r="J23" s="22" t="str">
        <f>IF('Rekapitulace stavby'!AN19="","",'Rekapitulace stavby'!AN19)</f>
        <v/>
      </c>
      <c r="L23" s="29"/>
    </row>
    <row r="24" spans="2:12" s="1" customFormat="1" ht="18" customHeight="1" x14ac:dyDescent="0.2">
      <c r="B24" s="29"/>
      <c r="E24" s="22" t="str">
        <f>IF('Rekapitulace stavby'!E20="","",'Rekapitulace stavby'!E20)</f>
        <v xml:space="preserve"> </v>
      </c>
      <c r="I24" s="24" t="s">
        <v>26</v>
      </c>
      <c r="J24" s="22" t="str">
        <f>IF('Rekapitulace stavby'!AN20="","",'Rekapitulace stavby'!AN20)</f>
        <v/>
      </c>
      <c r="L24" s="29"/>
    </row>
    <row r="25" spans="2:12" s="1" customFormat="1" ht="6.95" customHeight="1" x14ac:dyDescent="0.2">
      <c r="B25" s="29"/>
      <c r="L25" s="29"/>
    </row>
    <row r="26" spans="2:12" s="1" customFormat="1" ht="12" customHeight="1" x14ac:dyDescent="0.2">
      <c r="B26" s="29"/>
      <c r="D26" s="24" t="s">
        <v>32</v>
      </c>
      <c r="L26" s="29"/>
    </row>
    <row r="27" spans="2:12" s="7" customFormat="1" ht="16.5" customHeight="1" x14ac:dyDescent="0.2">
      <c r="B27" s="83"/>
      <c r="E27" s="263" t="s">
        <v>3</v>
      </c>
      <c r="F27" s="263"/>
      <c r="G27" s="263"/>
      <c r="H27" s="263"/>
      <c r="L27" s="83"/>
    </row>
    <row r="28" spans="2:12" s="1" customFormat="1" ht="6.95" customHeight="1" x14ac:dyDescent="0.2">
      <c r="B28" s="29"/>
      <c r="L28" s="29"/>
    </row>
    <row r="29" spans="2:12" s="1" customFormat="1" ht="6.95" customHeight="1" x14ac:dyDescent="0.2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 x14ac:dyDescent="0.2">
      <c r="B30" s="29"/>
      <c r="D30" s="84" t="s">
        <v>34</v>
      </c>
      <c r="J30" s="60">
        <f>ROUND(J80, 2)</f>
        <v>0</v>
      </c>
      <c r="L30" s="29"/>
    </row>
    <row r="31" spans="2:12" s="1" customFormat="1" ht="6.95" customHeight="1" x14ac:dyDescent="0.2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 x14ac:dyDescent="0.2">
      <c r="B32" s="29"/>
      <c r="F32" s="32" t="s">
        <v>36</v>
      </c>
      <c r="I32" s="32" t="s">
        <v>35</v>
      </c>
      <c r="J32" s="32" t="s">
        <v>37</v>
      </c>
      <c r="L32" s="29"/>
    </row>
    <row r="33" spans="2:12" s="1" customFormat="1" ht="14.45" customHeight="1" x14ac:dyDescent="0.2">
      <c r="B33" s="29"/>
      <c r="D33" s="49" t="s">
        <v>38</v>
      </c>
      <c r="E33" s="24" t="s">
        <v>39</v>
      </c>
      <c r="F33" s="85">
        <f>ROUND((SUM(BE80:BE120)),  2)</f>
        <v>0</v>
      </c>
      <c r="I33" s="86">
        <v>0.21</v>
      </c>
      <c r="J33" s="85">
        <f>ROUND(((SUM(BE80:BE120))*I33),  2)</f>
        <v>0</v>
      </c>
      <c r="L33" s="29"/>
    </row>
    <row r="34" spans="2:12" s="1" customFormat="1" ht="14.45" customHeight="1" x14ac:dyDescent="0.2">
      <c r="B34" s="29"/>
      <c r="E34" s="24" t="s">
        <v>40</v>
      </c>
      <c r="F34" s="85">
        <f>ROUND((SUM(BF80:BF120)),  2)</f>
        <v>0</v>
      </c>
      <c r="I34" s="86">
        <v>0.12</v>
      </c>
      <c r="J34" s="85">
        <f>ROUND(((SUM(BF80:BF120))*I34),  2)</f>
        <v>0</v>
      </c>
      <c r="L34" s="29"/>
    </row>
    <row r="35" spans="2:12" s="1" customFormat="1" ht="14.45" hidden="1" customHeight="1" x14ac:dyDescent="0.2">
      <c r="B35" s="29"/>
      <c r="E35" s="24" t="s">
        <v>41</v>
      </c>
      <c r="F35" s="85">
        <f>ROUND((SUM(BG80:BG120)),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 x14ac:dyDescent="0.2">
      <c r="B36" s="29"/>
      <c r="E36" s="24" t="s">
        <v>42</v>
      </c>
      <c r="F36" s="85">
        <f>ROUND((SUM(BH80:BH120)),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 x14ac:dyDescent="0.2">
      <c r="B37" s="29"/>
      <c r="E37" s="24" t="s">
        <v>43</v>
      </c>
      <c r="F37" s="85">
        <f>ROUND((SUM(BI80:BI120)),  2)</f>
        <v>0</v>
      </c>
      <c r="I37" s="86">
        <v>0</v>
      </c>
      <c r="J37" s="85">
        <f>0</f>
        <v>0</v>
      </c>
      <c r="L37" s="29"/>
    </row>
    <row r="38" spans="2:12" s="1" customFormat="1" ht="6.95" customHeight="1" x14ac:dyDescent="0.2">
      <c r="B38" s="29"/>
      <c r="L38" s="29"/>
    </row>
    <row r="39" spans="2:12" s="1" customFormat="1" ht="25.35" customHeight="1" x14ac:dyDescent="0.2">
      <c r="B39" s="29"/>
      <c r="C39" s="87"/>
      <c r="D39" s="88" t="s">
        <v>44</v>
      </c>
      <c r="E39" s="51"/>
      <c r="F39" s="51"/>
      <c r="G39" s="89" t="s">
        <v>45</v>
      </c>
      <c r="H39" s="90" t="s">
        <v>46</v>
      </c>
      <c r="I39" s="51"/>
      <c r="J39" s="91">
        <f>SUM(J30:J37)</f>
        <v>0</v>
      </c>
      <c r="K39" s="92"/>
      <c r="L39" s="29"/>
    </row>
    <row r="40" spans="2:12" s="1" customFormat="1" ht="14.45" customHeight="1" x14ac:dyDescent="0.2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 x14ac:dyDescent="0.2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 x14ac:dyDescent="0.2">
      <c r="B45" s="29"/>
      <c r="C45" s="18" t="s">
        <v>94</v>
      </c>
      <c r="L45" s="29"/>
    </row>
    <row r="46" spans="2:12" s="1" customFormat="1" ht="6.95" customHeight="1" x14ac:dyDescent="0.2">
      <c r="B46" s="29"/>
      <c r="L46" s="29"/>
    </row>
    <row r="47" spans="2:12" s="1" customFormat="1" ht="12" customHeight="1" x14ac:dyDescent="0.2">
      <c r="B47" s="29"/>
      <c r="C47" s="24" t="s">
        <v>17</v>
      </c>
      <c r="L47" s="29"/>
    </row>
    <row r="48" spans="2:12" s="1" customFormat="1" ht="16.5" customHeight="1" x14ac:dyDescent="0.2">
      <c r="B48" s="29"/>
      <c r="E48" s="286" t="str">
        <f>E7</f>
        <v>Údržba, opravy a odstraňování závad u ST OŘ Brno 2026-2028 - ST Brno</v>
      </c>
      <c r="F48" s="287"/>
      <c r="G48" s="287"/>
      <c r="H48" s="287"/>
      <c r="L48" s="29"/>
    </row>
    <row r="49" spans="2:47" s="1" customFormat="1" ht="12" customHeight="1" x14ac:dyDescent="0.2">
      <c r="B49" s="29"/>
      <c r="C49" s="24" t="s">
        <v>92</v>
      </c>
      <c r="L49" s="29"/>
    </row>
    <row r="50" spans="2:47" s="1" customFormat="1" ht="16.5" customHeight="1" x14ac:dyDescent="0.2">
      <c r="B50" s="29"/>
      <c r="E50" s="276" t="str">
        <f>E9</f>
        <v>01.2 - Překážky pro práci...</v>
      </c>
      <c r="F50" s="285"/>
      <c r="G50" s="285"/>
      <c r="H50" s="285"/>
      <c r="L50" s="29"/>
    </row>
    <row r="51" spans="2:47" s="1" customFormat="1" ht="6.95" customHeight="1" x14ac:dyDescent="0.2">
      <c r="B51" s="29"/>
      <c r="L51" s="29"/>
    </row>
    <row r="52" spans="2:47" s="1" customFormat="1" ht="12" customHeight="1" x14ac:dyDescent="0.2">
      <c r="B52" s="29"/>
      <c r="C52" s="24" t="s">
        <v>20</v>
      </c>
      <c r="F52" s="22" t="str">
        <f>F12</f>
        <v xml:space="preserve"> </v>
      </c>
      <c r="I52" s="24" t="s">
        <v>22</v>
      </c>
      <c r="J52" s="46" t="str">
        <f>IF(J12="","",J12)</f>
        <v>13. 10. 2025</v>
      </c>
      <c r="L52" s="29"/>
    </row>
    <row r="53" spans="2:47" s="1" customFormat="1" ht="6.95" customHeight="1" x14ac:dyDescent="0.2">
      <c r="B53" s="29"/>
      <c r="L53" s="29"/>
    </row>
    <row r="54" spans="2:47" s="1" customFormat="1" ht="15.2" customHeight="1" x14ac:dyDescent="0.2">
      <c r="B54" s="29"/>
      <c r="C54" s="24" t="s">
        <v>24</v>
      </c>
      <c r="F54" s="22" t="str">
        <f>E15</f>
        <v xml:space="preserve"> </v>
      </c>
      <c r="I54" s="24" t="s">
        <v>29</v>
      </c>
      <c r="J54" s="27" t="str">
        <f>E21</f>
        <v xml:space="preserve"> </v>
      </c>
      <c r="L54" s="29"/>
    </row>
    <row r="55" spans="2:47" s="1" customFormat="1" ht="15.2" customHeight="1" x14ac:dyDescent="0.2">
      <c r="B55" s="29"/>
      <c r="C55" s="24" t="s">
        <v>27</v>
      </c>
      <c r="F55" s="22" t="str">
        <f>IF(E18="","",E18)</f>
        <v>Vyplň údaj</v>
      </c>
      <c r="I55" s="24" t="s">
        <v>31</v>
      </c>
      <c r="J55" s="27" t="str">
        <f>E24</f>
        <v xml:space="preserve"> </v>
      </c>
      <c r="L55" s="29"/>
    </row>
    <row r="56" spans="2:47" s="1" customFormat="1" ht="10.35" customHeight="1" x14ac:dyDescent="0.2">
      <c r="B56" s="29"/>
      <c r="L56" s="29"/>
    </row>
    <row r="57" spans="2:47" s="1" customFormat="1" ht="29.25" customHeight="1" x14ac:dyDescent="0.2">
      <c r="B57" s="29"/>
      <c r="C57" s="93" t="s">
        <v>95</v>
      </c>
      <c r="D57" s="87"/>
      <c r="E57" s="87"/>
      <c r="F57" s="87"/>
      <c r="G57" s="87"/>
      <c r="H57" s="87"/>
      <c r="I57" s="87"/>
      <c r="J57" s="94" t="s">
        <v>96</v>
      </c>
      <c r="K57" s="87"/>
      <c r="L57" s="29"/>
    </row>
    <row r="58" spans="2:47" s="1" customFormat="1" ht="10.35" customHeight="1" x14ac:dyDescent="0.2">
      <c r="B58" s="29"/>
      <c r="L58" s="29"/>
    </row>
    <row r="59" spans="2:47" s="1" customFormat="1" ht="22.9" customHeight="1" x14ac:dyDescent="0.2">
      <c r="B59" s="29"/>
      <c r="C59" s="95" t="s">
        <v>66</v>
      </c>
      <c r="J59" s="60">
        <f>J80</f>
        <v>0</v>
      </c>
      <c r="L59" s="29"/>
      <c r="AU59" s="14" t="s">
        <v>97</v>
      </c>
    </row>
    <row r="60" spans="2:47" s="8" customFormat="1" ht="24.95" customHeight="1" x14ac:dyDescent="0.2">
      <c r="B60" s="96"/>
      <c r="D60" s="97" t="s">
        <v>2669</v>
      </c>
      <c r="E60" s="98"/>
      <c r="F60" s="98"/>
      <c r="G60" s="98"/>
      <c r="H60" s="98"/>
      <c r="I60" s="98"/>
      <c r="J60" s="99">
        <f>J81</f>
        <v>0</v>
      </c>
      <c r="L60" s="96"/>
    </row>
    <row r="61" spans="2:47" s="1" customFormat="1" ht="21.75" customHeight="1" x14ac:dyDescent="0.2">
      <c r="B61" s="29"/>
      <c r="L61" s="29"/>
    </row>
    <row r="62" spans="2:47" s="1" customFormat="1" ht="6.95" customHeight="1" x14ac:dyDescent="0.2"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29"/>
    </row>
    <row r="66" spans="2:63" s="1" customFormat="1" ht="6.95" customHeight="1" x14ac:dyDescent="0.2"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29"/>
    </row>
    <row r="67" spans="2:63" s="1" customFormat="1" ht="24.95" customHeight="1" x14ac:dyDescent="0.2">
      <c r="B67" s="29"/>
      <c r="C67" s="18" t="s">
        <v>100</v>
      </c>
      <c r="L67" s="29"/>
    </row>
    <row r="68" spans="2:63" s="1" customFormat="1" ht="6.95" customHeight="1" x14ac:dyDescent="0.2">
      <c r="B68" s="29"/>
      <c r="L68" s="29"/>
    </row>
    <row r="69" spans="2:63" s="1" customFormat="1" ht="12" customHeight="1" x14ac:dyDescent="0.2">
      <c r="B69" s="29"/>
      <c r="C69" s="24" t="s">
        <v>17</v>
      </c>
      <c r="L69" s="29"/>
    </row>
    <row r="70" spans="2:63" s="1" customFormat="1" ht="16.5" customHeight="1" x14ac:dyDescent="0.2">
      <c r="B70" s="29"/>
      <c r="E70" s="286" t="str">
        <f>E7</f>
        <v>Údržba, opravy a odstraňování závad u ST OŘ Brno 2026-2028 - ST Brno</v>
      </c>
      <c r="F70" s="287"/>
      <c r="G70" s="287"/>
      <c r="H70" s="287"/>
      <c r="L70" s="29"/>
    </row>
    <row r="71" spans="2:63" s="1" customFormat="1" ht="12" customHeight="1" x14ac:dyDescent="0.2">
      <c r="B71" s="29"/>
      <c r="C71" s="24" t="s">
        <v>92</v>
      </c>
      <c r="L71" s="29"/>
    </row>
    <row r="72" spans="2:63" s="1" customFormat="1" ht="16.5" customHeight="1" x14ac:dyDescent="0.2">
      <c r="B72" s="29"/>
      <c r="E72" s="276" t="str">
        <f>E9</f>
        <v>01.2 - Překážky pro práci...</v>
      </c>
      <c r="F72" s="285"/>
      <c r="G72" s="285"/>
      <c r="H72" s="285"/>
      <c r="L72" s="29"/>
    </row>
    <row r="73" spans="2:63" s="1" customFormat="1" ht="6.95" customHeight="1" x14ac:dyDescent="0.2">
      <c r="B73" s="29"/>
      <c r="L73" s="29"/>
    </row>
    <row r="74" spans="2:63" s="1" customFormat="1" ht="12" customHeight="1" x14ac:dyDescent="0.2">
      <c r="B74" s="29"/>
      <c r="C74" s="24" t="s">
        <v>20</v>
      </c>
      <c r="F74" s="22" t="str">
        <f>F12</f>
        <v xml:space="preserve"> </v>
      </c>
      <c r="I74" s="24" t="s">
        <v>22</v>
      </c>
      <c r="J74" s="46" t="str">
        <f>IF(J12="","",J12)</f>
        <v>13. 10. 2025</v>
      </c>
      <c r="L74" s="29"/>
    </row>
    <row r="75" spans="2:63" s="1" customFormat="1" ht="6.95" customHeight="1" x14ac:dyDescent="0.2">
      <c r="B75" s="29"/>
      <c r="L75" s="29"/>
    </row>
    <row r="76" spans="2:63" s="1" customFormat="1" ht="15.2" customHeight="1" x14ac:dyDescent="0.2">
      <c r="B76" s="29"/>
      <c r="C76" s="24" t="s">
        <v>24</v>
      </c>
      <c r="F76" s="22" t="str">
        <f>E15</f>
        <v xml:space="preserve"> </v>
      </c>
      <c r="I76" s="24" t="s">
        <v>29</v>
      </c>
      <c r="J76" s="27" t="str">
        <f>E21</f>
        <v xml:space="preserve"> </v>
      </c>
      <c r="L76" s="29"/>
    </row>
    <row r="77" spans="2:63" s="1" customFormat="1" ht="15.2" customHeight="1" x14ac:dyDescent="0.2">
      <c r="B77" s="29"/>
      <c r="C77" s="24" t="s">
        <v>27</v>
      </c>
      <c r="F77" s="22" t="str">
        <f>IF(E18="","",E18)</f>
        <v>Vyplň údaj</v>
      </c>
      <c r="I77" s="24" t="s">
        <v>31</v>
      </c>
      <c r="J77" s="27" t="str">
        <f>E24</f>
        <v xml:space="preserve"> </v>
      </c>
      <c r="L77" s="29"/>
    </row>
    <row r="78" spans="2:63" s="1" customFormat="1" ht="10.35" customHeight="1" x14ac:dyDescent="0.2">
      <c r="B78" s="29"/>
      <c r="L78" s="29"/>
    </row>
    <row r="79" spans="2:63" s="10" customFormat="1" ht="29.25" customHeight="1" x14ac:dyDescent="0.2">
      <c r="B79" s="104"/>
      <c r="C79" s="105" t="s">
        <v>101</v>
      </c>
      <c r="D79" s="106" t="s">
        <v>53</v>
      </c>
      <c r="E79" s="106" t="s">
        <v>49</v>
      </c>
      <c r="F79" s="106" t="s">
        <v>50</v>
      </c>
      <c r="G79" s="106" t="s">
        <v>102</v>
      </c>
      <c r="H79" s="297" t="s">
        <v>3697</v>
      </c>
      <c r="I79" s="106" t="s">
        <v>104</v>
      </c>
      <c r="J79" s="106" t="s">
        <v>96</v>
      </c>
      <c r="K79" s="107" t="s">
        <v>105</v>
      </c>
      <c r="L79" s="104"/>
      <c r="M79" s="53" t="s">
        <v>3</v>
      </c>
      <c r="N79" s="54" t="s">
        <v>38</v>
      </c>
      <c r="O79" s="54" t="s">
        <v>106</v>
      </c>
      <c r="P79" s="54" t="s">
        <v>107</v>
      </c>
      <c r="Q79" s="54" t="s">
        <v>108</v>
      </c>
      <c r="R79" s="54" t="s">
        <v>109</v>
      </c>
      <c r="S79" s="54" t="s">
        <v>110</v>
      </c>
      <c r="T79" s="55" t="s">
        <v>111</v>
      </c>
    </row>
    <row r="80" spans="2:63" s="1" customFormat="1" ht="22.9" customHeight="1" x14ac:dyDescent="0.25">
      <c r="B80" s="29"/>
      <c r="C80" s="58" t="s">
        <v>112</v>
      </c>
      <c r="J80" s="108">
        <f>BK80</f>
        <v>0</v>
      </c>
      <c r="L80" s="29"/>
      <c r="M80" s="56"/>
      <c r="N80" s="47"/>
      <c r="O80" s="47"/>
      <c r="P80" s="109">
        <f>P81</f>
        <v>0</v>
      </c>
      <c r="Q80" s="47"/>
      <c r="R80" s="109">
        <f>R81</f>
        <v>0</v>
      </c>
      <c r="S80" s="47"/>
      <c r="T80" s="110">
        <f>T81</f>
        <v>0</v>
      </c>
      <c r="AT80" s="14" t="s">
        <v>67</v>
      </c>
      <c r="AU80" s="14" t="s">
        <v>97</v>
      </c>
      <c r="BK80" s="111">
        <f>BK81</f>
        <v>0</v>
      </c>
    </row>
    <row r="81" spans="2:65" s="11" customFormat="1" ht="25.9" customHeight="1" x14ac:dyDescent="0.2">
      <c r="B81" s="112"/>
      <c r="D81" s="113" t="s">
        <v>67</v>
      </c>
      <c r="E81" s="114" t="s">
        <v>2670</v>
      </c>
      <c r="F81" s="114" t="s">
        <v>2671</v>
      </c>
      <c r="I81" s="115"/>
      <c r="J81" s="116">
        <f>BK81</f>
        <v>0</v>
      </c>
      <c r="L81" s="112"/>
      <c r="M81" s="117"/>
      <c r="P81" s="118">
        <f>SUM(P82:P120)</f>
        <v>0</v>
      </c>
      <c r="R81" s="118">
        <f>SUM(R82:R120)</f>
        <v>0</v>
      </c>
      <c r="T81" s="119">
        <f>SUM(T82:T120)</f>
        <v>0</v>
      </c>
      <c r="AR81" s="113" t="s">
        <v>123</v>
      </c>
      <c r="AT81" s="120" t="s">
        <v>67</v>
      </c>
      <c r="AU81" s="120" t="s">
        <v>68</v>
      </c>
      <c r="AY81" s="113" t="s">
        <v>115</v>
      </c>
      <c r="BK81" s="121">
        <f>SUM(BK82:BK120)</f>
        <v>0</v>
      </c>
    </row>
    <row r="82" spans="2:65" s="1" customFormat="1" ht="16.5" customHeight="1" x14ac:dyDescent="0.2">
      <c r="B82" s="124"/>
      <c r="C82" s="125" t="s">
        <v>76</v>
      </c>
      <c r="D82" s="125" t="s">
        <v>118</v>
      </c>
      <c r="E82" s="126" t="s">
        <v>2672</v>
      </c>
      <c r="F82" s="127" t="s">
        <v>2673</v>
      </c>
      <c r="G82" s="128" t="s">
        <v>408</v>
      </c>
      <c r="H82" s="129">
        <v>10</v>
      </c>
      <c r="I82" s="130"/>
      <c r="J82" s="131">
        <f t="shared" ref="J82:J120" si="0">ROUND(I82*H82,2)</f>
        <v>0</v>
      </c>
      <c r="K82" s="127" t="s">
        <v>122</v>
      </c>
      <c r="L82" s="29"/>
      <c r="M82" s="132" t="s">
        <v>3</v>
      </c>
      <c r="N82" s="133" t="s">
        <v>39</v>
      </c>
      <c r="P82" s="134">
        <f t="shared" ref="P82:P120" si="1">O82*H82</f>
        <v>0</v>
      </c>
      <c r="Q82" s="134">
        <v>0</v>
      </c>
      <c r="R82" s="134">
        <f t="shared" ref="R82:R120" si="2">Q82*H82</f>
        <v>0</v>
      </c>
      <c r="S82" s="134">
        <v>0</v>
      </c>
      <c r="T82" s="135">
        <f t="shared" ref="T82:T120" si="3">S82*H82</f>
        <v>0</v>
      </c>
      <c r="AR82" s="136" t="s">
        <v>2674</v>
      </c>
      <c r="AT82" s="136" t="s">
        <v>118</v>
      </c>
      <c r="AU82" s="136" t="s">
        <v>76</v>
      </c>
      <c r="AY82" s="14" t="s">
        <v>115</v>
      </c>
      <c r="BE82" s="137">
        <f t="shared" ref="BE82:BE120" si="4">IF(N82="základní",J82,0)</f>
        <v>0</v>
      </c>
      <c r="BF82" s="137">
        <f t="shared" ref="BF82:BF120" si="5">IF(N82="snížená",J82,0)</f>
        <v>0</v>
      </c>
      <c r="BG82" s="137">
        <f t="shared" ref="BG82:BG120" si="6">IF(N82="zákl. přenesená",J82,0)</f>
        <v>0</v>
      </c>
      <c r="BH82" s="137">
        <f t="shared" ref="BH82:BH120" si="7">IF(N82="sníž. přenesená",J82,0)</f>
        <v>0</v>
      </c>
      <c r="BI82" s="137">
        <f t="shared" ref="BI82:BI120" si="8">IF(N82="nulová",J82,0)</f>
        <v>0</v>
      </c>
      <c r="BJ82" s="14" t="s">
        <v>76</v>
      </c>
      <c r="BK82" s="137">
        <f t="shared" ref="BK82:BK120" si="9">ROUND(I82*H82,2)</f>
        <v>0</v>
      </c>
      <c r="BL82" s="14" t="s">
        <v>2674</v>
      </c>
      <c r="BM82" s="136" t="s">
        <v>78</v>
      </c>
    </row>
    <row r="83" spans="2:65" s="1" customFormat="1" ht="16.5" customHeight="1" x14ac:dyDescent="0.2">
      <c r="B83" s="124"/>
      <c r="C83" s="125" t="s">
        <v>78</v>
      </c>
      <c r="D83" s="125" t="s">
        <v>118</v>
      </c>
      <c r="E83" s="126" t="s">
        <v>2675</v>
      </c>
      <c r="F83" s="127" t="s">
        <v>2676</v>
      </c>
      <c r="G83" s="128" t="s">
        <v>408</v>
      </c>
      <c r="H83" s="129">
        <v>10</v>
      </c>
      <c r="I83" s="130"/>
      <c r="J83" s="131">
        <f t="shared" si="0"/>
        <v>0</v>
      </c>
      <c r="K83" s="127" t="s">
        <v>122</v>
      </c>
      <c r="L83" s="29"/>
      <c r="M83" s="132" t="s">
        <v>3</v>
      </c>
      <c r="N83" s="133" t="s">
        <v>39</v>
      </c>
      <c r="P83" s="134">
        <f t="shared" si="1"/>
        <v>0</v>
      </c>
      <c r="Q83" s="134">
        <v>0</v>
      </c>
      <c r="R83" s="134">
        <f t="shared" si="2"/>
        <v>0</v>
      </c>
      <c r="S83" s="134">
        <v>0</v>
      </c>
      <c r="T83" s="135">
        <f t="shared" si="3"/>
        <v>0</v>
      </c>
      <c r="AR83" s="136" t="s">
        <v>2674</v>
      </c>
      <c r="AT83" s="136" t="s">
        <v>118</v>
      </c>
      <c r="AU83" s="136" t="s">
        <v>76</v>
      </c>
      <c r="AY83" s="14" t="s">
        <v>115</v>
      </c>
      <c r="BE83" s="137">
        <f t="shared" si="4"/>
        <v>0</v>
      </c>
      <c r="BF83" s="137">
        <f t="shared" si="5"/>
        <v>0</v>
      </c>
      <c r="BG83" s="137">
        <f t="shared" si="6"/>
        <v>0</v>
      </c>
      <c r="BH83" s="137">
        <f t="shared" si="7"/>
        <v>0</v>
      </c>
      <c r="BI83" s="137">
        <f t="shared" si="8"/>
        <v>0</v>
      </c>
      <c r="BJ83" s="14" t="s">
        <v>76</v>
      </c>
      <c r="BK83" s="137">
        <f t="shared" si="9"/>
        <v>0</v>
      </c>
      <c r="BL83" s="14" t="s">
        <v>2674</v>
      </c>
      <c r="BM83" s="136" t="s">
        <v>123</v>
      </c>
    </row>
    <row r="84" spans="2:65" s="1" customFormat="1" ht="16.5" customHeight="1" x14ac:dyDescent="0.2">
      <c r="B84" s="124"/>
      <c r="C84" s="125" t="s">
        <v>129</v>
      </c>
      <c r="D84" s="125" t="s">
        <v>118</v>
      </c>
      <c r="E84" s="126" t="s">
        <v>2677</v>
      </c>
      <c r="F84" s="127" t="s">
        <v>2678</v>
      </c>
      <c r="G84" s="128" t="s">
        <v>408</v>
      </c>
      <c r="H84" s="129">
        <v>10</v>
      </c>
      <c r="I84" s="130"/>
      <c r="J84" s="131">
        <f t="shared" si="0"/>
        <v>0</v>
      </c>
      <c r="K84" s="127" t="s">
        <v>122</v>
      </c>
      <c r="L84" s="29"/>
      <c r="M84" s="132" t="s">
        <v>3</v>
      </c>
      <c r="N84" s="133" t="s">
        <v>39</v>
      </c>
      <c r="P84" s="134">
        <f t="shared" si="1"/>
        <v>0</v>
      </c>
      <c r="Q84" s="134">
        <v>0</v>
      </c>
      <c r="R84" s="134">
        <f t="shared" si="2"/>
        <v>0</v>
      </c>
      <c r="S84" s="134">
        <v>0</v>
      </c>
      <c r="T84" s="135">
        <f t="shared" si="3"/>
        <v>0</v>
      </c>
      <c r="AR84" s="136" t="s">
        <v>2674</v>
      </c>
      <c r="AT84" s="136" t="s">
        <v>118</v>
      </c>
      <c r="AU84" s="136" t="s">
        <v>76</v>
      </c>
      <c r="AY84" s="14" t="s">
        <v>115</v>
      </c>
      <c r="BE84" s="137">
        <f t="shared" si="4"/>
        <v>0</v>
      </c>
      <c r="BF84" s="137">
        <f t="shared" si="5"/>
        <v>0</v>
      </c>
      <c r="BG84" s="137">
        <f t="shared" si="6"/>
        <v>0</v>
      </c>
      <c r="BH84" s="137">
        <f t="shared" si="7"/>
        <v>0</v>
      </c>
      <c r="BI84" s="137">
        <f t="shared" si="8"/>
        <v>0</v>
      </c>
      <c r="BJ84" s="14" t="s">
        <v>76</v>
      </c>
      <c r="BK84" s="137">
        <f t="shared" si="9"/>
        <v>0</v>
      </c>
      <c r="BL84" s="14" t="s">
        <v>2674</v>
      </c>
      <c r="BM84" s="136" t="s">
        <v>133</v>
      </c>
    </row>
    <row r="85" spans="2:65" s="1" customFormat="1" ht="21.75" customHeight="1" x14ac:dyDescent="0.2">
      <c r="B85" s="124"/>
      <c r="C85" s="125" t="s">
        <v>123</v>
      </c>
      <c r="D85" s="125" t="s">
        <v>118</v>
      </c>
      <c r="E85" s="126" t="s">
        <v>2679</v>
      </c>
      <c r="F85" s="127" t="s">
        <v>2680</v>
      </c>
      <c r="G85" s="128" t="s">
        <v>408</v>
      </c>
      <c r="H85" s="129">
        <v>10</v>
      </c>
      <c r="I85" s="130"/>
      <c r="J85" s="131">
        <f t="shared" si="0"/>
        <v>0</v>
      </c>
      <c r="K85" s="127" t="s">
        <v>122</v>
      </c>
      <c r="L85" s="29"/>
      <c r="M85" s="132" t="s">
        <v>3</v>
      </c>
      <c r="N85" s="133" t="s">
        <v>39</v>
      </c>
      <c r="P85" s="134">
        <f t="shared" si="1"/>
        <v>0</v>
      </c>
      <c r="Q85" s="134">
        <v>0</v>
      </c>
      <c r="R85" s="134">
        <f t="shared" si="2"/>
        <v>0</v>
      </c>
      <c r="S85" s="134">
        <v>0</v>
      </c>
      <c r="T85" s="135">
        <f t="shared" si="3"/>
        <v>0</v>
      </c>
      <c r="AR85" s="136" t="s">
        <v>2674</v>
      </c>
      <c r="AT85" s="136" t="s">
        <v>118</v>
      </c>
      <c r="AU85" s="136" t="s">
        <v>76</v>
      </c>
      <c r="AY85" s="14" t="s">
        <v>115</v>
      </c>
      <c r="BE85" s="137">
        <f t="shared" si="4"/>
        <v>0</v>
      </c>
      <c r="BF85" s="137">
        <f t="shared" si="5"/>
        <v>0</v>
      </c>
      <c r="BG85" s="137">
        <f t="shared" si="6"/>
        <v>0</v>
      </c>
      <c r="BH85" s="137">
        <f t="shared" si="7"/>
        <v>0</v>
      </c>
      <c r="BI85" s="137">
        <f t="shared" si="8"/>
        <v>0</v>
      </c>
      <c r="BJ85" s="14" t="s">
        <v>76</v>
      </c>
      <c r="BK85" s="137">
        <f t="shared" si="9"/>
        <v>0</v>
      </c>
      <c r="BL85" s="14" t="s">
        <v>2674</v>
      </c>
      <c r="BM85" s="136" t="s">
        <v>137</v>
      </c>
    </row>
    <row r="86" spans="2:65" s="1" customFormat="1" ht="16.5" customHeight="1" x14ac:dyDescent="0.2">
      <c r="B86" s="124"/>
      <c r="C86" s="125" t="s">
        <v>116</v>
      </c>
      <c r="D86" s="125" t="s">
        <v>118</v>
      </c>
      <c r="E86" s="126" t="s">
        <v>2681</v>
      </c>
      <c r="F86" s="127" t="s">
        <v>2682</v>
      </c>
      <c r="G86" s="128" t="s">
        <v>408</v>
      </c>
      <c r="H86" s="129">
        <v>10</v>
      </c>
      <c r="I86" s="130"/>
      <c r="J86" s="131">
        <f t="shared" si="0"/>
        <v>0</v>
      </c>
      <c r="K86" s="127" t="s">
        <v>122</v>
      </c>
      <c r="L86" s="29"/>
      <c r="M86" s="132" t="s">
        <v>3</v>
      </c>
      <c r="N86" s="133" t="s">
        <v>39</v>
      </c>
      <c r="P86" s="134">
        <f t="shared" si="1"/>
        <v>0</v>
      </c>
      <c r="Q86" s="134">
        <v>0</v>
      </c>
      <c r="R86" s="134">
        <f t="shared" si="2"/>
        <v>0</v>
      </c>
      <c r="S86" s="134">
        <v>0</v>
      </c>
      <c r="T86" s="135">
        <f t="shared" si="3"/>
        <v>0</v>
      </c>
      <c r="AR86" s="136" t="s">
        <v>2674</v>
      </c>
      <c r="AT86" s="136" t="s">
        <v>118</v>
      </c>
      <c r="AU86" s="136" t="s">
        <v>76</v>
      </c>
      <c r="AY86" s="14" t="s">
        <v>115</v>
      </c>
      <c r="BE86" s="137">
        <f t="shared" si="4"/>
        <v>0</v>
      </c>
      <c r="BF86" s="137">
        <f t="shared" si="5"/>
        <v>0</v>
      </c>
      <c r="BG86" s="137">
        <f t="shared" si="6"/>
        <v>0</v>
      </c>
      <c r="BH86" s="137">
        <f t="shared" si="7"/>
        <v>0</v>
      </c>
      <c r="BI86" s="137">
        <f t="shared" si="8"/>
        <v>0</v>
      </c>
      <c r="BJ86" s="14" t="s">
        <v>76</v>
      </c>
      <c r="BK86" s="137">
        <f t="shared" si="9"/>
        <v>0</v>
      </c>
      <c r="BL86" s="14" t="s">
        <v>2674</v>
      </c>
      <c r="BM86" s="136" t="s">
        <v>141</v>
      </c>
    </row>
    <row r="87" spans="2:65" s="1" customFormat="1" ht="16.5" customHeight="1" x14ac:dyDescent="0.2">
      <c r="B87" s="124"/>
      <c r="C87" s="125" t="s">
        <v>133</v>
      </c>
      <c r="D87" s="125" t="s">
        <v>118</v>
      </c>
      <c r="E87" s="126" t="s">
        <v>2683</v>
      </c>
      <c r="F87" s="127" t="s">
        <v>2684</v>
      </c>
      <c r="G87" s="128" t="s">
        <v>408</v>
      </c>
      <c r="H87" s="129">
        <v>10</v>
      </c>
      <c r="I87" s="130"/>
      <c r="J87" s="131">
        <f t="shared" si="0"/>
        <v>0</v>
      </c>
      <c r="K87" s="127" t="s">
        <v>122</v>
      </c>
      <c r="L87" s="29"/>
      <c r="M87" s="132" t="s">
        <v>3</v>
      </c>
      <c r="N87" s="133" t="s">
        <v>39</v>
      </c>
      <c r="P87" s="134">
        <f t="shared" si="1"/>
        <v>0</v>
      </c>
      <c r="Q87" s="134">
        <v>0</v>
      </c>
      <c r="R87" s="134">
        <f t="shared" si="2"/>
        <v>0</v>
      </c>
      <c r="S87" s="134">
        <v>0</v>
      </c>
      <c r="T87" s="135">
        <f t="shared" si="3"/>
        <v>0</v>
      </c>
      <c r="AR87" s="136" t="s">
        <v>2674</v>
      </c>
      <c r="AT87" s="136" t="s">
        <v>118</v>
      </c>
      <c r="AU87" s="136" t="s">
        <v>76</v>
      </c>
      <c r="AY87" s="14" t="s">
        <v>115</v>
      </c>
      <c r="BE87" s="137">
        <f t="shared" si="4"/>
        <v>0</v>
      </c>
      <c r="BF87" s="137">
        <f t="shared" si="5"/>
        <v>0</v>
      </c>
      <c r="BG87" s="137">
        <f t="shared" si="6"/>
        <v>0</v>
      </c>
      <c r="BH87" s="137">
        <f t="shared" si="7"/>
        <v>0</v>
      </c>
      <c r="BI87" s="137">
        <f t="shared" si="8"/>
        <v>0</v>
      </c>
      <c r="BJ87" s="14" t="s">
        <v>76</v>
      </c>
      <c r="BK87" s="137">
        <f t="shared" si="9"/>
        <v>0</v>
      </c>
      <c r="BL87" s="14" t="s">
        <v>2674</v>
      </c>
      <c r="BM87" s="136" t="s">
        <v>9</v>
      </c>
    </row>
    <row r="88" spans="2:65" s="1" customFormat="1" ht="16.5" customHeight="1" x14ac:dyDescent="0.2">
      <c r="B88" s="124"/>
      <c r="C88" s="125" t="s">
        <v>144</v>
      </c>
      <c r="D88" s="125" t="s">
        <v>118</v>
      </c>
      <c r="E88" s="126" t="s">
        <v>2685</v>
      </c>
      <c r="F88" s="127" t="s">
        <v>2686</v>
      </c>
      <c r="G88" s="128" t="s">
        <v>408</v>
      </c>
      <c r="H88" s="129">
        <v>50</v>
      </c>
      <c r="I88" s="130"/>
      <c r="J88" s="131">
        <f t="shared" si="0"/>
        <v>0</v>
      </c>
      <c r="K88" s="127" t="s">
        <v>122</v>
      </c>
      <c r="L88" s="29"/>
      <c r="M88" s="132" t="s">
        <v>3</v>
      </c>
      <c r="N88" s="133" t="s">
        <v>39</v>
      </c>
      <c r="P88" s="134">
        <f t="shared" si="1"/>
        <v>0</v>
      </c>
      <c r="Q88" s="134">
        <v>0</v>
      </c>
      <c r="R88" s="134">
        <f t="shared" si="2"/>
        <v>0</v>
      </c>
      <c r="S88" s="134">
        <v>0</v>
      </c>
      <c r="T88" s="135">
        <f t="shared" si="3"/>
        <v>0</v>
      </c>
      <c r="AR88" s="136" t="s">
        <v>2674</v>
      </c>
      <c r="AT88" s="136" t="s">
        <v>118</v>
      </c>
      <c r="AU88" s="136" t="s">
        <v>76</v>
      </c>
      <c r="AY88" s="14" t="s">
        <v>115</v>
      </c>
      <c r="BE88" s="137">
        <f t="shared" si="4"/>
        <v>0</v>
      </c>
      <c r="BF88" s="137">
        <f t="shared" si="5"/>
        <v>0</v>
      </c>
      <c r="BG88" s="137">
        <f t="shared" si="6"/>
        <v>0</v>
      </c>
      <c r="BH88" s="137">
        <f t="shared" si="7"/>
        <v>0</v>
      </c>
      <c r="BI88" s="137">
        <f t="shared" si="8"/>
        <v>0</v>
      </c>
      <c r="BJ88" s="14" t="s">
        <v>76</v>
      </c>
      <c r="BK88" s="137">
        <f t="shared" si="9"/>
        <v>0</v>
      </c>
      <c r="BL88" s="14" t="s">
        <v>2674</v>
      </c>
      <c r="BM88" s="136" t="s">
        <v>148</v>
      </c>
    </row>
    <row r="89" spans="2:65" s="1" customFormat="1" ht="16.5" customHeight="1" x14ac:dyDescent="0.2">
      <c r="B89" s="124"/>
      <c r="C89" s="125" t="s">
        <v>137</v>
      </c>
      <c r="D89" s="125" t="s">
        <v>118</v>
      </c>
      <c r="E89" s="126" t="s">
        <v>2687</v>
      </c>
      <c r="F89" s="127" t="s">
        <v>2688</v>
      </c>
      <c r="G89" s="128" t="s">
        <v>408</v>
      </c>
      <c r="H89" s="129">
        <v>50</v>
      </c>
      <c r="I89" s="130"/>
      <c r="J89" s="131">
        <f t="shared" si="0"/>
        <v>0</v>
      </c>
      <c r="K89" s="127" t="s">
        <v>122</v>
      </c>
      <c r="L89" s="29"/>
      <c r="M89" s="132" t="s">
        <v>3</v>
      </c>
      <c r="N89" s="133" t="s">
        <v>39</v>
      </c>
      <c r="P89" s="134">
        <f t="shared" si="1"/>
        <v>0</v>
      </c>
      <c r="Q89" s="134">
        <v>0</v>
      </c>
      <c r="R89" s="134">
        <f t="shared" si="2"/>
        <v>0</v>
      </c>
      <c r="S89" s="134">
        <v>0</v>
      </c>
      <c r="T89" s="135">
        <f t="shared" si="3"/>
        <v>0</v>
      </c>
      <c r="AR89" s="136" t="s">
        <v>2674</v>
      </c>
      <c r="AT89" s="136" t="s">
        <v>118</v>
      </c>
      <c r="AU89" s="136" t="s">
        <v>76</v>
      </c>
      <c r="AY89" s="14" t="s">
        <v>115</v>
      </c>
      <c r="BE89" s="137">
        <f t="shared" si="4"/>
        <v>0</v>
      </c>
      <c r="BF89" s="137">
        <f t="shared" si="5"/>
        <v>0</v>
      </c>
      <c r="BG89" s="137">
        <f t="shared" si="6"/>
        <v>0</v>
      </c>
      <c r="BH89" s="137">
        <f t="shared" si="7"/>
        <v>0</v>
      </c>
      <c r="BI89" s="137">
        <f t="shared" si="8"/>
        <v>0</v>
      </c>
      <c r="BJ89" s="14" t="s">
        <v>76</v>
      </c>
      <c r="BK89" s="137">
        <f t="shared" si="9"/>
        <v>0</v>
      </c>
      <c r="BL89" s="14" t="s">
        <v>2674</v>
      </c>
      <c r="BM89" s="136" t="s">
        <v>152</v>
      </c>
    </row>
    <row r="90" spans="2:65" s="1" customFormat="1" ht="33" customHeight="1" x14ac:dyDescent="0.2">
      <c r="B90" s="124"/>
      <c r="C90" s="125" t="s">
        <v>153</v>
      </c>
      <c r="D90" s="125" t="s">
        <v>118</v>
      </c>
      <c r="E90" s="126" t="s">
        <v>2689</v>
      </c>
      <c r="F90" s="127" t="s">
        <v>2690</v>
      </c>
      <c r="G90" s="128" t="s">
        <v>408</v>
      </c>
      <c r="H90" s="129">
        <v>50</v>
      </c>
      <c r="I90" s="130"/>
      <c r="J90" s="131">
        <f t="shared" si="0"/>
        <v>0</v>
      </c>
      <c r="K90" s="127" t="s">
        <v>122</v>
      </c>
      <c r="L90" s="29"/>
      <c r="M90" s="132" t="s">
        <v>3</v>
      </c>
      <c r="N90" s="133" t="s">
        <v>39</v>
      </c>
      <c r="P90" s="134">
        <f t="shared" si="1"/>
        <v>0</v>
      </c>
      <c r="Q90" s="134">
        <v>0</v>
      </c>
      <c r="R90" s="134">
        <f t="shared" si="2"/>
        <v>0</v>
      </c>
      <c r="S90" s="134">
        <v>0</v>
      </c>
      <c r="T90" s="135">
        <f t="shared" si="3"/>
        <v>0</v>
      </c>
      <c r="AR90" s="136" t="s">
        <v>2674</v>
      </c>
      <c r="AT90" s="136" t="s">
        <v>118</v>
      </c>
      <c r="AU90" s="136" t="s">
        <v>76</v>
      </c>
      <c r="AY90" s="14" t="s">
        <v>115</v>
      </c>
      <c r="BE90" s="137">
        <f t="shared" si="4"/>
        <v>0</v>
      </c>
      <c r="BF90" s="137">
        <f t="shared" si="5"/>
        <v>0</v>
      </c>
      <c r="BG90" s="137">
        <f t="shared" si="6"/>
        <v>0</v>
      </c>
      <c r="BH90" s="137">
        <f t="shared" si="7"/>
        <v>0</v>
      </c>
      <c r="BI90" s="137">
        <f t="shared" si="8"/>
        <v>0</v>
      </c>
      <c r="BJ90" s="14" t="s">
        <v>76</v>
      </c>
      <c r="BK90" s="137">
        <f t="shared" si="9"/>
        <v>0</v>
      </c>
      <c r="BL90" s="14" t="s">
        <v>2674</v>
      </c>
      <c r="BM90" s="136" t="s">
        <v>157</v>
      </c>
    </row>
    <row r="91" spans="2:65" s="1" customFormat="1" ht="24.2" customHeight="1" x14ac:dyDescent="0.2">
      <c r="B91" s="124"/>
      <c r="C91" s="125" t="s">
        <v>141</v>
      </c>
      <c r="D91" s="125" t="s">
        <v>118</v>
      </c>
      <c r="E91" s="126" t="s">
        <v>2691</v>
      </c>
      <c r="F91" s="127" t="s">
        <v>2692</v>
      </c>
      <c r="G91" s="128" t="s">
        <v>408</v>
      </c>
      <c r="H91" s="129">
        <v>10</v>
      </c>
      <c r="I91" s="130"/>
      <c r="J91" s="131">
        <f t="shared" si="0"/>
        <v>0</v>
      </c>
      <c r="K91" s="127" t="s">
        <v>122</v>
      </c>
      <c r="L91" s="29"/>
      <c r="M91" s="132" t="s">
        <v>3</v>
      </c>
      <c r="N91" s="133" t="s">
        <v>39</v>
      </c>
      <c r="P91" s="134">
        <f t="shared" si="1"/>
        <v>0</v>
      </c>
      <c r="Q91" s="134">
        <v>0</v>
      </c>
      <c r="R91" s="134">
        <f t="shared" si="2"/>
        <v>0</v>
      </c>
      <c r="S91" s="134">
        <v>0</v>
      </c>
      <c r="T91" s="135">
        <f t="shared" si="3"/>
        <v>0</v>
      </c>
      <c r="AR91" s="136" t="s">
        <v>2674</v>
      </c>
      <c r="AT91" s="136" t="s">
        <v>118</v>
      </c>
      <c r="AU91" s="136" t="s">
        <v>76</v>
      </c>
      <c r="AY91" s="14" t="s">
        <v>115</v>
      </c>
      <c r="BE91" s="137">
        <f t="shared" si="4"/>
        <v>0</v>
      </c>
      <c r="BF91" s="137">
        <f t="shared" si="5"/>
        <v>0</v>
      </c>
      <c r="BG91" s="137">
        <f t="shared" si="6"/>
        <v>0</v>
      </c>
      <c r="BH91" s="137">
        <f t="shared" si="7"/>
        <v>0</v>
      </c>
      <c r="BI91" s="137">
        <f t="shared" si="8"/>
        <v>0</v>
      </c>
      <c r="BJ91" s="14" t="s">
        <v>76</v>
      </c>
      <c r="BK91" s="137">
        <f t="shared" si="9"/>
        <v>0</v>
      </c>
      <c r="BL91" s="14" t="s">
        <v>2674</v>
      </c>
      <c r="BM91" s="136" t="s">
        <v>160</v>
      </c>
    </row>
    <row r="92" spans="2:65" s="1" customFormat="1" ht="24.2" customHeight="1" x14ac:dyDescent="0.2">
      <c r="B92" s="124"/>
      <c r="C92" s="125" t="s">
        <v>161</v>
      </c>
      <c r="D92" s="125" t="s">
        <v>118</v>
      </c>
      <c r="E92" s="126" t="s">
        <v>2693</v>
      </c>
      <c r="F92" s="127" t="s">
        <v>2694</v>
      </c>
      <c r="G92" s="128" t="s">
        <v>408</v>
      </c>
      <c r="H92" s="129">
        <v>10</v>
      </c>
      <c r="I92" s="130"/>
      <c r="J92" s="131">
        <f t="shared" si="0"/>
        <v>0</v>
      </c>
      <c r="K92" s="127" t="s">
        <v>122</v>
      </c>
      <c r="L92" s="29"/>
      <c r="M92" s="132" t="s">
        <v>3</v>
      </c>
      <c r="N92" s="133" t="s">
        <v>39</v>
      </c>
      <c r="P92" s="134">
        <f t="shared" si="1"/>
        <v>0</v>
      </c>
      <c r="Q92" s="134">
        <v>0</v>
      </c>
      <c r="R92" s="134">
        <f t="shared" si="2"/>
        <v>0</v>
      </c>
      <c r="S92" s="134">
        <v>0</v>
      </c>
      <c r="T92" s="135">
        <f t="shared" si="3"/>
        <v>0</v>
      </c>
      <c r="AR92" s="136" t="s">
        <v>2674</v>
      </c>
      <c r="AT92" s="136" t="s">
        <v>118</v>
      </c>
      <c r="AU92" s="136" t="s">
        <v>76</v>
      </c>
      <c r="AY92" s="14" t="s">
        <v>115</v>
      </c>
      <c r="BE92" s="137">
        <f t="shared" si="4"/>
        <v>0</v>
      </c>
      <c r="BF92" s="137">
        <f t="shared" si="5"/>
        <v>0</v>
      </c>
      <c r="BG92" s="137">
        <f t="shared" si="6"/>
        <v>0</v>
      </c>
      <c r="BH92" s="137">
        <f t="shared" si="7"/>
        <v>0</v>
      </c>
      <c r="BI92" s="137">
        <f t="shared" si="8"/>
        <v>0</v>
      </c>
      <c r="BJ92" s="14" t="s">
        <v>76</v>
      </c>
      <c r="BK92" s="137">
        <f t="shared" si="9"/>
        <v>0</v>
      </c>
      <c r="BL92" s="14" t="s">
        <v>2674</v>
      </c>
      <c r="BM92" s="136" t="s">
        <v>164</v>
      </c>
    </row>
    <row r="93" spans="2:65" s="1" customFormat="1" ht="24.2" customHeight="1" x14ac:dyDescent="0.2">
      <c r="B93" s="124"/>
      <c r="C93" s="125" t="s">
        <v>9</v>
      </c>
      <c r="D93" s="125" t="s">
        <v>118</v>
      </c>
      <c r="E93" s="126" t="s">
        <v>2695</v>
      </c>
      <c r="F93" s="127" t="s">
        <v>2696</v>
      </c>
      <c r="G93" s="128" t="s">
        <v>408</v>
      </c>
      <c r="H93" s="129">
        <v>10</v>
      </c>
      <c r="I93" s="130"/>
      <c r="J93" s="131">
        <f t="shared" si="0"/>
        <v>0</v>
      </c>
      <c r="K93" s="127" t="s">
        <v>122</v>
      </c>
      <c r="L93" s="29"/>
      <c r="M93" s="132" t="s">
        <v>3</v>
      </c>
      <c r="N93" s="133" t="s">
        <v>39</v>
      </c>
      <c r="P93" s="134">
        <f t="shared" si="1"/>
        <v>0</v>
      </c>
      <c r="Q93" s="134">
        <v>0</v>
      </c>
      <c r="R93" s="134">
        <f t="shared" si="2"/>
        <v>0</v>
      </c>
      <c r="S93" s="134">
        <v>0</v>
      </c>
      <c r="T93" s="135">
        <f t="shared" si="3"/>
        <v>0</v>
      </c>
      <c r="AR93" s="136" t="s">
        <v>2674</v>
      </c>
      <c r="AT93" s="136" t="s">
        <v>118</v>
      </c>
      <c r="AU93" s="136" t="s">
        <v>76</v>
      </c>
      <c r="AY93" s="14" t="s">
        <v>115</v>
      </c>
      <c r="BE93" s="137">
        <f t="shared" si="4"/>
        <v>0</v>
      </c>
      <c r="BF93" s="137">
        <f t="shared" si="5"/>
        <v>0</v>
      </c>
      <c r="BG93" s="137">
        <f t="shared" si="6"/>
        <v>0</v>
      </c>
      <c r="BH93" s="137">
        <f t="shared" si="7"/>
        <v>0</v>
      </c>
      <c r="BI93" s="137">
        <f t="shared" si="8"/>
        <v>0</v>
      </c>
      <c r="BJ93" s="14" t="s">
        <v>76</v>
      </c>
      <c r="BK93" s="137">
        <f t="shared" si="9"/>
        <v>0</v>
      </c>
      <c r="BL93" s="14" t="s">
        <v>2674</v>
      </c>
      <c r="BM93" s="136" t="s">
        <v>168</v>
      </c>
    </row>
    <row r="94" spans="2:65" s="1" customFormat="1" ht="24.2" customHeight="1" x14ac:dyDescent="0.2">
      <c r="B94" s="124"/>
      <c r="C94" s="125" t="s">
        <v>170</v>
      </c>
      <c r="D94" s="125" t="s">
        <v>118</v>
      </c>
      <c r="E94" s="126" t="s">
        <v>2697</v>
      </c>
      <c r="F94" s="127" t="s">
        <v>2698</v>
      </c>
      <c r="G94" s="128" t="s">
        <v>408</v>
      </c>
      <c r="H94" s="129">
        <v>10</v>
      </c>
      <c r="I94" s="130"/>
      <c r="J94" s="131">
        <f t="shared" si="0"/>
        <v>0</v>
      </c>
      <c r="K94" s="127" t="s">
        <v>122</v>
      </c>
      <c r="L94" s="29"/>
      <c r="M94" s="132" t="s">
        <v>3</v>
      </c>
      <c r="N94" s="133" t="s">
        <v>39</v>
      </c>
      <c r="P94" s="134">
        <f t="shared" si="1"/>
        <v>0</v>
      </c>
      <c r="Q94" s="134">
        <v>0</v>
      </c>
      <c r="R94" s="134">
        <f t="shared" si="2"/>
        <v>0</v>
      </c>
      <c r="S94" s="134">
        <v>0</v>
      </c>
      <c r="T94" s="135">
        <f t="shared" si="3"/>
        <v>0</v>
      </c>
      <c r="AR94" s="136" t="s">
        <v>2674</v>
      </c>
      <c r="AT94" s="136" t="s">
        <v>118</v>
      </c>
      <c r="AU94" s="136" t="s">
        <v>76</v>
      </c>
      <c r="AY94" s="14" t="s">
        <v>115</v>
      </c>
      <c r="BE94" s="137">
        <f t="shared" si="4"/>
        <v>0</v>
      </c>
      <c r="BF94" s="137">
        <f t="shared" si="5"/>
        <v>0</v>
      </c>
      <c r="BG94" s="137">
        <f t="shared" si="6"/>
        <v>0</v>
      </c>
      <c r="BH94" s="137">
        <f t="shared" si="7"/>
        <v>0</v>
      </c>
      <c r="BI94" s="137">
        <f t="shared" si="8"/>
        <v>0</v>
      </c>
      <c r="BJ94" s="14" t="s">
        <v>76</v>
      </c>
      <c r="BK94" s="137">
        <f t="shared" si="9"/>
        <v>0</v>
      </c>
      <c r="BL94" s="14" t="s">
        <v>2674</v>
      </c>
      <c r="BM94" s="136" t="s">
        <v>173</v>
      </c>
    </row>
    <row r="95" spans="2:65" s="1" customFormat="1" ht="16.5" customHeight="1" x14ac:dyDescent="0.2">
      <c r="B95" s="124"/>
      <c r="C95" s="125" t="s">
        <v>148</v>
      </c>
      <c r="D95" s="125" t="s">
        <v>118</v>
      </c>
      <c r="E95" s="126" t="s">
        <v>2699</v>
      </c>
      <c r="F95" s="127" t="s">
        <v>2700</v>
      </c>
      <c r="G95" s="128" t="s">
        <v>408</v>
      </c>
      <c r="H95" s="129">
        <v>10</v>
      </c>
      <c r="I95" s="130"/>
      <c r="J95" s="131">
        <f t="shared" si="0"/>
        <v>0</v>
      </c>
      <c r="K95" s="127" t="s">
        <v>122</v>
      </c>
      <c r="L95" s="29"/>
      <c r="M95" s="132" t="s">
        <v>3</v>
      </c>
      <c r="N95" s="133" t="s">
        <v>39</v>
      </c>
      <c r="P95" s="134">
        <f t="shared" si="1"/>
        <v>0</v>
      </c>
      <c r="Q95" s="134">
        <v>0</v>
      </c>
      <c r="R95" s="134">
        <f t="shared" si="2"/>
        <v>0</v>
      </c>
      <c r="S95" s="134">
        <v>0</v>
      </c>
      <c r="T95" s="135">
        <f t="shared" si="3"/>
        <v>0</v>
      </c>
      <c r="AR95" s="136" t="s">
        <v>2674</v>
      </c>
      <c r="AT95" s="136" t="s">
        <v>118</v>
      </c>
      <c r="AU95" s="136" t="s">
        <v>76</v>
      </c>
      <c r="AY95" s="14" t="s">
        <v>115</v>
      </c>
      <c r="BE95" s="137">
        <f t="shared" si="4"/>
        <v>0</v>
      </c>
      <c r="BF95" s="137">
        <f t="shared" si="5"/>
        <v>0</v>
      </c>
      <c r="BG95" s="137">
        <f t="shared" si="6"/>
        <v>0</v>
      </c>
      <c r="BH95" s="137">
        <f t="shared" si="7"/>
        <v>0</v>
      </c>
      <c r="BI95" s="137">
        <f t="shared" si="8"/>
        <v>0</v>
      </c>
      <c r="BJ95" s="14" t="s">
        <v>76</v>
      </c>
      <c r="BK95" s="137">
        <f t="shared" si="9"/>
        <v>0</v>
      </c>
      <c r="BL95" s="14" t="s">
        <v>2674</v>
      </c>
      <c r="BM95" s="136" t="s">
        <v>176</v>
      </c>
    </row>
    <row r="96" spans="2:65" s="1" customFormat="1" ht="24.2" customHeight="1" x14ac:dyDescent="0.2">
      <c r="B96" s="124"/>
      <c r="C96" s="125" t="s">
        <v>178</v>
      </c>
      <c r="D96" s="125" t="s">
        <v>118</v>
      </c>
      <c r="E96" s="126" t="s">
        <v>2701</v>
      </c>
      <c r="F96" s="127" t="s">
        <v>2702</v>
      </c>
      <c r="G96" s="128" t="s">
        <v>408</v>
      </c>
      <c r="H96" s="129">
        <v>10</v>
      </c>
      <c r="I96" s="130"/>
      <c r="J96" s="131">
        <f t="shared" si="0"/>
        <v>0</v>
      </c>
      <c r="K96" s="127" t="s">
        <v>122</v>
      </c>
      <c r="L96" s="29"/>
      <c r="M96" s="132" t="s">
        <v>3</v>
      </c>
      <c r="N96" s="133" t="s">
        <v>39</v>
      </c>
      <c r="P96" s="134">
        <f t="shared" si="1"/>
        <v>0</v>
      </c>
      <c r="Q96" s="134">
        <v>0</v>
      </c>
      <c r="R96" s="134">
        <f t="shared" si="2"/>
        <v>0</v>
      </c>
      <c r="S96" s="134">
        <v>0</v>
      </c>
      <c r="T96" s="135">
        <f t="shared" si="3"/>
        <v>0</v>
      </c>
      <c r="AR96" s="136" t="s">
        <v>2674</v>
      </c>
      <c r="AT96" s="136" t="s">
        <v>118</v>
      </c>
      <c r="AU96" s="136" t="s">
        <v>76</v>
      </c>
      <c r="AY96" s="14" t="s">
        <v>115</v>
      </c>
      <c r="BE96" s="137">
        <f t="shared" si="4"/>
        <v>0</v>
      </c>
      <c r="BF96" s="137">
        <f t="shared" si="5"/>
        <v>0</v>
      </c>
      <c r="BG96" s="137">
        <f t="shared" si="6"/>
        <v>0</v>
      </c>
      <c r="BH96" s="137">
        <f t="shared" si="7"/>
        <v>0</v>
      </c>
      <c r="BI96" s="137">
        <f t="shared" si="8"/>
        <v>0</v>
      </c>
      <c r="BJ96" s="14" t="s">
        <v>76</v>
      </c>
      <c r="BK96" s="137">
        <f t="shared" si="9"/>
        <v>0</v>
      </c>
      <c r="BL96" s="14" t="s">
        <v>2674</v>
      </c>
      <c r="BM96" s="136" t="s">
        <v>181</v>
      </c>
    </row>
    <row r="97" spans="2:65" s="1" customFormat="1" ht="37.9" customHeight="1" x14ac:dyDescent="0.2">
      <c r="B97" s="124"/>
      <c r="C97" s="125" t="s">
        <v>152</v>
      </c>
      <c r="D97" s="125" t="s">
        <v>118</v>
      </c>
      <c r="E97" s="126" t="s">
        <v>2703</v>
      </c>
      <c r="F97" s="127" t="s">
        <v>2704</v>
      </c>
      <c r="G97" s="128" t="s">
        <v>408</v>
      </c>
      <c r="H97" s="129">
        <v>10</v>
      </c>
      <c r="I97" s="130"/>
      <c r="J97" s="131">
        <f t="shared" si="0"/>
        <v>0</v>
      </c>
      <c r="K97" s="127" t="s">
        <v>122</v>
      </c>
      <c r="L97" s="29"/>
      <c r="M97" s="132" t="s">
        <v>3</v>
      </c>
      <c r="N97" s="133" t="s">
        <v>39</v>
      </c>
      <c r="P97" s="134">
        <f t="shared" si="1"/>
        <v>0</v>
      </c>
      <c r="Q97" s="134">
        <v>0</v>
      </c>
      <c r="R97" s="134">
        <f t="shared" si="2"/>
        <v>0</v>
      </c>
      <c r="S97" s="134">
        <v>0</v>
      </c>
      <c r="T97" s="135">
        <f t="shared" si="3"/>
        <v>0</v>
      </c>
      <c r="AR97" s="136" t="s">
        <v>2674</v>
      </c>
      <c r="AT97" s="136" t="s">
        <v>118</v>
      </c>
      <c r="AU97" s="136" t="s">
        <v>76</v>
      </c>
      <c r="AY97" s="14" t="s">
        <v>115</v>
      </c>
      <c r="BE97" s="137">
        <f t="shared" si="4"/>
        <v>0</v>
      </c>
      <c r="BF97" s="137">
        <f t="shared" si="5"/>
        <v>0</v>
      </c>
      <c r="BG97" s="137">
        <f t="shared" si="6"/>
        <v>0</v>
      </c>
      <c r="BH97" s="137">
        <f t="shared" si="7"/>
        <v>0</v>
      </c>
      <c r="BI97" s="137">
        <f t="shared" si="8"/>
        <v>0</v>
      </c>
      <c r="BJ97" s="14" t="s">
        <v>76</v>
      </c>
      <c r="BK97" s="137">
        <f t="shared" si="9"/>
        <v>0</v>
      </c>
      <c r="BL97" s="14" t="s">
        <v>2674</v>
      </c>
      <c r="BM97" s="136" t="s">
        <v>184</v>
      </c>
    </row>
    <row r="98" spans="2:65" s="1" customFormat="1" ht="44.25" customHeight="1" x14ac:dyDescent="0.2">
      <c r="B98" s="124"/>
      <c r="C98" s="125" t="s">
        <v>186</v>
      </c>
      <c r="D98" s="125" t="s">
        <v>118</v>
      </c>
      <c r="E98" s="126" t="s">
        <v>2705</v>
      </c>
      <c r="F98" s="127" t="s">
        <v>2706</v>
      </c>
      <c r="G98" s="128" t="s">
        <v>408</v>
      </c>
      <c r="H98" s="129">
        <v>10</v>
      </c>
      <c r="I98" s="130"/>
      <c r="J98" s="131">
        <f t="shared" si="0"/>
        <v>0</v>
      </c>
      <c r="K98" s="127" t="s">
        <v>122</v>
      </c>
      <c r="L98" s="29"/>
      <c r="M98" s="132" t="s">
        <v>3</v>
      </c>
      <c r="N98" s="133" t="s">
        <v>39</v>
      </c>
      <c r="P98" s="134">
        <f t="shared" si="1"/>
        <v>0</v>
      </c>
      <c r="Q98" s="134">
        <v>0</v>
      </c>
      <c r="R98" s="134">
        <f t="shared" si="2"/>
        <v>0</v>
      </c>
      <c r="S98" s="134">
        <v>0</v>
      </c>
      <c r="T98" s="135">
        <f t="shared" si="3"/>
        <v>0</v>
      </c>
      <c r="AR98" s="136" t="s">
        <v>2674</v>
      </c>
      <c r="AT98" s="136" t="s">
        <v>118</v>
      </c>
      <c r="AU98" s="136" t="s">
        <v>76</v>
      </c>
      <c r="AY98" s="14" t="s">
        <v>115</v>
      </c>
      <c r="BE98" s="137">
        <f t="shared" si="4"/>
        <v>0</v>
      </c>
      <c r="BF98" s="137">
        <f t="shared" si="5"/>
        <v>0</v>
      </c>
      <c r="BG98" s="137">
        <f t="shared" si="6"/>
        <v>0</v>
      </c>
      <c r="BH98" s="137">
        <f t="shared" si="7"/>
        <v>0</v>
      </c>
      <c r="BI98" s="137">
        <f t="shared" si="8"/>
        <v>0</v>
      </c>
      <c r="BJ98" s="14" t="s">
        <v>76</v>
      </c>
      <c r="BK98" s="137">
        <f t="shared" si="9"/>
        <v>0</v>
      </c>
      <c r="BL98" s="14" t="s">
        <v>2674</v>
      </c>
      <c r="BM98" s="136" t="s">
        <v>189</v>
      </c>
    </row>
    <row r="99" spans="2:65" s="1" customFormat="1" ht="37.9" customHeight="1" x14ac:dyDescent="0.2">
      <c r="B99" s="124"/>
      <c r="C99" s="125" t="s">
        <v>157</v>
      </c>
      <c r="D99" s="125" t="s">
        <v>118</v>
      </c>
      <c r="E99" s="126" t="s">
        <v>2707</v>
      </c>
      <c r="F99" s="127" t="s">
        <v>2708</v>
      </c>
      <c r="G99" s="128" t="s">
        <v>408</v>
      </c>
      <c r="H99" s="129">
        <v>10</v>
      </c>
      <c r="I99" s="130"/>
      <c r="J99" s="131">
        <f t="shared" si="0"/>
        <v>0</v>
      </c>
      <c r="K99" s="127" t="s">
        <v>122</v>
      </c>
      <c r="L99" s="29"/>
      <c r="M99" s="132" t="s">
        <v>3</v>
      </c>
      <c r="N99" s="133" t="s">
        <v>39</v>
      </c>
      <c r="P99" s="134">
        <f t="shared" si="1"/>
        <v>0</v>
      </c>
      <c r="Q99" s="134">
        <v>0</v>
      </c>
      <c r="R99" s="134">
        <f t="shared" si="2"/>
        <v>0</v>
      </c>
      <c r="S99" s="134">
        <v>0</v>
      </c>
      <c r="T99" s="135">
        <f t="shared" si="3"/>
        <v>0</v>
      </c>
      <c r="AR99" s="136" t="s">
        <v>2674</v>
      </c>
      <c r="AT99" s="136" t="s">
        <v>118</v>
      </c>
      <c r="AU99" s="136" t="s">
        <v>76</v>
      </c>
      <c r="AY99" s="14" t="s">
        <v>115</v>
      </c>
      <c r="BE99" s="137">
        <f t="shared" si="4"/>
        <v>0</v>
      </c>
      <c r="BF99" s="137">
        <f t="shared" si="5"/>
        <v>0</v>
      </c>
      <c r="BG99" s="137">
        <f t="shared" si="6"/>
        <v>0</v>
      </c>
      <c r="BH99" s="137">
        <f t="shared" si="7"/>
        <v>0</v>
      </c>
      <c r="BI99" s="137">
        <f t="shared" si="8"/>
        <v>0</v>
      </c>
      <c r="BJ99" s="14" t="s">
        <v>76</v>
      </c>
      <c r="BK99" s="137">
        <f t="shared" si="9"/>
        <v>0</v>
      </c>
      <c r="BL99" s="14" t="s">
        <v>2674</v>
      </c>
      <c r="BM99" s="136" t="s">
        <v>193</v>
      </c>
    </row>
    <row r="100" spans="2:65" s="1" customFormat="1" ht="16.5" customHeight="1" x14ac:dyDescent="0.2">
      <c r="B100" s="124"/>
      <c r="C100" s="125" t="s">
        <v>195</v>
      </c>
      <c r="D100" s="125" t="s">
        <v>118</v>
      </c>
      <c r="E100" s="126" t="s">
        <v>2709</v>
      </c>
      <c r="F100" s="127" t="s">
        <v>2710</v>
      </c>
      <c r="G100" s="128" t="s">
        <v>408</v>
      </c>
      <c r="H100" s="129">
        <v>10</v>
      </c>
      <c r="I100" s="130"/>
      <c r="J100" s="131">
        <f t="shared" si="0"/>
        <v>0</v>
      </c>
      <c r="K100" s="127" t="s">
        <v>122</v>
      </c>
      <c r="L100" s="29"/>
      <c r="M100" s="132" t="s">
        <v>3</v>
      </c>
      <c r="N100" s="133" t="s">
        <v>39</v>
      </c>
      <c r="P100" s="134">
        <f t="shared" si="1"/>
        <v>0</v>
      </c>
      <c r="Q100" s="134">
        <v>0</v>
      </c>
      <c r="R100" s="134">
        <f t="shared" si="2"/>
        <v>0</v>
      </c>
      <c r="S100" s="134">
        <v>0</v>
      </c>
      <c r="T100" s="135">
        <f t="shared" si="3"/>
        <v>0</v>
      </c>
      <c r="AR100" s="136" t="s">
        <v>2674</v>
      </c>
      <c r="AT100" s="136" t="s">
        <v>118</v>
      </c>
      <c r="AU100" s="136" t="s">
        <v>76</v>
      </c>
      <c r="AY100" s="14" t="s">
        <v>115</v>
      </c>
      <c r="BE100" s="137">
        <f t="shared" si="4"/>
        <v>0</v>
      </c>
      <c r="BF100" s="137">
        <f t="shared" si="5"/>
        <v>0</v>
      </c>
      <c r="BG100" s="137">
        <f t="shared" si="6"/>
        <v>0</v>
      </c>
      <c r="BH100" s="137">
        <f t="shared" si="7"/>
        <v>0</v>
      </c>
      <c r="BI100" s="137">
        <f t="shared" si="8"/>
        <v>0</v>
      </c>
      <c r="BJ100" s="14" t="s">
        <v>76</v>
      </c>
      <c r="BK100" s="137">
        <f t="shared" si="9"/>
        <v>0</v>
      </c>
      <c r="BL100" s="14" t="s">
        <v>2674</v>
      </c>
      <c r="BM100" s="136" t="s">
        <v>198</v>
      </c>
    </row>
    <row r="101" spans="2:65" s="1" customFormat="1" ht="16.5" customHeight="1" x14ac:dyDescent="0.2">
      <c r="B101" s="124"/>
      <c r="C101" s="125" t="s">
        <v>160</v>
      </c>
      <c r="D101" s="125" t="s">
        <v>118</v>
      </c>
      <c r="E101" s="126" t="s">
        <v>2711</v>
      </c>
      <c r="F101" s="127" t="s">
        <v>2712</v>
      </c>
      <c r="G101" s="128" t="s">
        <v>408</v>
      </c>
      <c r="H101" s="129">
        <v>10</v>
      </c>
      <c r="I101" s="130"/>
      <c r="J101" s="131">
        <f t="shared" si="0"/>
        <v>0</v>
      </c>
      <c r="K101" s="127" t="s">
        <v>122</v>
      </c>
      <c r="L101" s="29"/>
      <c r="M101" s="132" t="s">
        <v>3</v>
      </c>
      <c r="N101" s="133" t="s">
        <v>39</v>
      </c>
      <c r="P101" s="134">
        <f t="shared" si="1"/>
        <v>0</v>
      </c>
      <c r="Q101" s="134">
        <v>0</v>
      </c>
      <c r="R101" s="134">
        <f t="shared" si="2"/>
        <v>0</v>
      </c>
      <c r="S101" s="134">
        <v>0</v>
      </c>
      <c r="T101" s="135">
        <f t="shared" si="3"/>
        <v>0</v>
      </c>
      <c r="AR101" s="136" t="s">
        <v>2674</v>
      </c>
      <c r="AT101" s="136" t="s">
        <v>118</v>
      </c>
      <c r="AU101" s="136" t="s">
        <v>76</v>
      </c>
      <c r="AY101" s="14" t="s">
        <v>115</v>
      </c>
      <c r="BE101" s="137">
        <f t="shared" si="4"/>
        <v>0</v>
      </c>
      <c r="BF101" s="137">
        <f t="shared" si="5"/>
        <v>0</v>
      </c>
      <c r="BG101" s="137">
        <f t="shared" si="6"/>
        <v>0</v>
      </c>
      <c r="BH101" s="137">
        <f t="shared" si="7"/>
        <v>0</v>
      </c>
      <c r="BI101" s="137">
        <f t="shared" si="8"/>
        <v>0</v>
      </c>
      <c r="BJ101" s="14" t="s">
        <v>76</v>
      </c>
      <c r="BK101" s="137">
        <f t="shared" si="9"/>
        <v>0</v>
      </c>
      <c r="BL101" s="14" t="s">
        <v>2674</v>
      </c>
      <c r="BM101" s="136" t="s">
        <v>201</v>
      </c>
    </row>
    <row r="102" spans="2:65" s="1" customFormat="1" ht="16.5" customHeight="1" x14ac:dyDescent="0.2">
      <c r="B102" s="124"/>
      <c r="C102" s="125" t="s">
        <v>8</v>
      </c>
      <c r="D102" s="125" t="s">
        <v>118</v>
      </c>
      <c r="E102" s="126" t="s">
        <v>2713</v>
      </c>
      <c r="F102" s="127" t="s">
        <v>2714</v>
      </c>
      <c r="G102" s="128" t="s">
        <v>408</v>
      </c>
      <c r="H102" s="129">
        <v>10</v>
      </c>
      <c r="I102" s="130"/>
      <c r="J102" s="131">
        <f t="shared" si="0"/>
        <v>0</v>
      </c>
      <c r="K102" s="127" t="s">
        <v>122</v>
      </c>
      <c r="L102" s="29"/>
      <c r="M102" s="132" t="s">
        <v>3</v>
      </c>
      <c r="N102" s="133" t="s">
        <v>39</v>
      </c>
      <c r="P102" s="134">
        <f t="shared" si="1"/>
        <v>0</v>
      </c>
      <c r="Q102" s="134">
        <v>0</v>
      </c>
      <c r="R102" s="134">
        <f t="shared" si="2"/>
        <v>0</v>
      </c>
      <c r="S102" s="134">
        <v>0</v>
      </c>
      <c r="T102" s="135">
        <f t="shared" si="3"/>
        <v>0</v>
      </c>
      <c r="AR102" s="136" t="s">
        <v>2674</v>
      </c>
      <c r="AT102" s="136" t="s">
        <v>118</v>
      </c>
      <c r="AU102" s="136" t="s">
        <v>76</v>
      </c>
      <c r="AY102" s="14" t="s">
        <v>115</v>
      </c>
      <c r="BE102" s="137">
        <f t="shared" si="4"/>
        <v>0</v>
      </c>
      <c r="BF102" s="137">
        <f t="shared" si="5"/>
        <v>0</v>
      </c>
      <c r="BG102" s="137">
        <f t="shared" si="6"/>
        <v>0</v>
      </c>
      <c r="BH102" s="137">
        <f t="shared" si="7"/>
        <v>0</v>
      </c>
      <c r="BI102" s="137">
        <f t="shared" si="8"/>
        <v>0</v>
      </c>
      <c r="BJ102" s="14" t="s">
        <v>76</v>
      </c>
      <c r="BK102" s="137">
        <f t="shared" si="9"/>
        <v>0</v>
      </c>
      <c r="BL102" s="14" t="s">
        <v>2674</v>
      </c>
      <c r="BM102" s="136" t="s">
        <v>204</v>
      </c>
    </row>
    <row r="103" spans="2:65" s="1" customFormat="1" ht="16.5" customHeight="1" x14ac:dyDescent="0.2">
      <c r="B103" s="124"/>
      <c r="C103" s="125" t="s">
        <v>164</v>
      </c>
      <c r="D103" s="125" t="s">
        <v>118</v>
      </c>
      <c r="E103" s="126" t="s">
        <v>2715</v>
      </c>
      <c r="F103" s="127" t="s">
        <v>2716</v>
      </c>
      <c r="G103" s="128" t="s">
        <v>408</v>
      </c>
      <c r="H103" s="129">
        <v>10</v>
      </c>
      <c r="I103" s="130"/>
      <c r="J103" s="131">
        <f t="shared" si="0"/>
        <v>0</v>
      </c>
      <c r="K103" s="127" t="s">
        <v>122</v>
      </c>
      <c r="L103" s="29"/>
      <c r="M103" s="132" t="s">
        <v>3</v>
      </c>
      <c r="N103" s="133" t="s">
        <v>39</v>
      </c>
      <c r="P103" s="134">
        <f t="shared" si="1"/>
        <v>0</v>
      </c>
      <c r="Q103" s="134">
        <v>0</v>
      </c>
      <c r="R103" s="134">
        <f t="shared" si="2"/>
        <v>0</v>
      </c>
      <c r="S103" s="134">
        <v>0</v>
      </c>
      <c r="T103" s="135">
        <f t="shared" si="3"/>
        <v>0</v>
      </c>
      <c r="AR103" s="136" t="s">
        <v>2674</v>
      </c>
      <c r="AT103" s="136" t="s">
        <v>118</v>
      </c>
      <c r="AU103" s="136" t="s">
        <v>76</v>
      </c>
      <c r="AY103" s="14" t="s">
        <v>115</v>
      </c>
      <c r="BE103" s="137">
        <f t="shared" si="4"/>
        <v>0</v>
      </c>
      <c r="BF103" s="137">
        <f t="shared" si="5"/>
        <v>0</v>
      </c>
      <c r="BG103" s="137">
        <f t="shared" si="6"/>
        <v>0</v>
      </c>
      <c r="BH103" s="137">
        <f t="shared" si="7"/>
        <v>0</v>
      </c>
      <c r="BI103" s="137">
        <f t="shared" si="8"/>
        <v>0</v>
      </c>
      <c r="BJ103" s="14" t="s">
        <v>76</v>
      </c>
      <c r="BK103" s="137">
        <f t="shared" si="9"/>
        <v>0</v>
      </c>
      <c r="BL103" s="14" t="s">
        <v>2674</v>
      </c>
      <c r="BM103" s="136" t="s">
        <v>208</v>
      </c>
    </row>
    <row r="104" spans="2:65" s="1" customFormat="1" ht="16.5" customHeight="1" x14ac:dyDescent="0.2">
      <c r="B104" s="124"/>
      <c r="C104" s="125" t="s">
        <v>209</v>
      </c>
      <c r="D104" s="125" t="s">
        <v>118</v>
      </c>
      <c r="E104" s="126" t="s">
        <v>2717</v>
      </c>
      <c r="F104" s="127" t="s">
        <v>2718</v>
      </c>
      <c r="G104" s="128" t="s">
        <v>408</v>
      </c>
      <c r="H104" s="129">
        <v>10</v>
      </c>
      <c r="I104" s="130"/>
      <c r="J104" s="131">
        <f t="shared" si="0"/>
        <v>0</v>
      </c>
      <c r="K104" s="127" t="s">
        <v>122</v>
      </c>
      <c r="L104" s="29"/>
      <c r="M104" s="132" t="s">
        <v>3</v>
      </c>
      <c r="N104" s="133" t="s">
        <v>39</v>
      </c>
      <c r="P104" s="134">
        <f t="shared" si="1"/>
        <v>0</v>
      </c>
      <c r="Q104" s="134">
        <v>0</v>
      </c>
      <c r="R104" s="134">
        <f t="shared" si="2"/>
        <v>0</v>
      </c>
      <c r="S104" s="134">
        <v>0</v>
      </c>
      <c r="T104" s="135">
        <f t="shared" si="3"/>
        <v>0</v>
      </c>
      <c r="AR104" s="136" t="s">
        <v>2674</v>
      </c>
      <c r="AT104" s="136" t="s">
        <v>118</v>
      </c>
      <c r="AU104" s="136" t="s">
        <v>76</v>
      </c>
      <c r="AY104" s="14" t="s">
        <v>115</v>
      </c>
      <c r="BE104" s="137">
        <f t="shared" si="4"/>
        <v>0</v>
      </c>
      <c r="BF104" s="137">
        <f t="shared" si="5"/>
        <v>0</v>
      </c>
      <c r="BG104" s="137">
        <f t="shared" si="6"/>
        <v>0</v>
      </c>
      <c r="BH104" s="137">
        <f t="shared" si="7"/>
        <v>0</v>
      </c>
      <c r="BI104" s="137">
        <f t="shared" si="8"/>
        <v>0</v>
      </c>
      <c r="BJ104" s="14" t="s">
        <v>76</v>
      </c>
      <c r="BK104" s="137">
        <f t="shared" si="9"/>
        <v>0</v>
      </c>
      <c r="BL104" s="14" t="s">
        <v>2674</v>
      </c>
      <c r="BM104" s="136" t="s">
        <v>212</v>
      </c>
    </row>
    <row r="105" spans="2:65" s="1" customFormat="1" ht="16.5" customHeight="1" x14ac:dyDescent="0.2">
      <c r="B105" s="124"/>
      <c r="C105" s="125" t="s">
        <v>168</v>
      </c>
      <c r="D105" s="125" t="s">
        <v>118</v>
      </c>
      <c r="E105" s="126" t="s">
        <v>2719</v>
      </c>
      <c r="F105" s="127" t="s">
        <v>2720</v>
      </c>
      <c r="G105" s="128" t="s">
        <v>408</v>
      </c>
      <c r="H105" s="129">
        <v>40</v>
      </c>
      <c r="I105" s="130"/>
      <c r="J105" s="131">
        <f t="shared" si="0"/>
        <v>0</v>
      </c>
      <c r="K105" s="127" t="s">
        <v>122</v>
      </c>
      <c r="L105" s="29"/>
      <c r="M105" s="132" t="s">
        <v>3</v>
      </c>
      <c r="N105" s="133" t="s">
        <v>39</v>
      </c>
      <c r="P105" s="134">
        <f t="shared" si="1"/>
        <v>0</v>
      </c>
      <c r="Q105" s="134">
        <v>0</v>
      </c>
      <c r="R105" s="134">
        <f t="shared" si="2"/>
        <v>0</v>
      </c>
      <c r="S105" s="134">
        <v>0</v>
      </c>
      <c r="T105" s="135">
        <f t="shared" si="3"/>
        <v>0</v>
      </c>
      <c r="AR105" s="136" t="s">
        <v>2674</v>
      </c>
      <c r="AT105" s="136" t="s">
        <v>118</v>
      </c>
      <c r="AU105" s="136" t="s">
        <v>76</v>
      </c>
      <c r="AY105" s="14" t="s">
        <v>115</v>
      </c>
      <c r="BE105" s="137">
        <f t="shared" si="4"/>
        <v>0</v>
      </c>
      <c r="BF105" s="137">
        <f t="shared" si="5"/>
        <v>0</v>
      </c>
      <c r="BG105" s="137">
        <f t="shared" si="6"/>
        <v>0</v>
      </c>
      <c r="BH105" s="137">
        <f t="shared" si="7"/>
        <v>0</v>
      </c>
      <c r="BI105" s="137">
        <f t="shared" si="8"/>
        <v>0</v>
      </c>
      <c r="BJ105" s="14" t="s">
        <v>76</v>
      </c>
      <c r="BK105" s="137">
        <f t="shared" si="9"/>
        <v>0</v>
      </c>
      <c r="BL105" s="14" t="s">
        <v>2674</v>
      </c>
      <c r="BM105" s="136" t="s">
        <v>216</v>
      </c>
    </row>
    <row r="106" spans="2:65" s="1" customFormat="1" ht="24.2" customHeight="1" x14ac:dyDescent="0.2">
      <c r="B106" s="124"/>
      <c r="C106" s="125" t="s">
        <v>217</v>
      </c>
      <c r="D106" s="125" t="s">
        <v>118</v>
      </c>
      <c r="E106" s="126" t="s">
        <v>2721</v>
      </c>
      <c r="F106" s="127" t="s">
        <v>2722</v>
      </c>
      <c r="G106" s="128" t="s">
        <v>408</v>
      </c>
      <c r="H106" s="129">
        <v>10</v>
      </c>
      <c r="I106" s="130"/>
      <c r="J106" s="131">
        <f t="shared" si="0"/>
        <v>0</v>
      </c>
      <c r="K106" s="127" t="s">
        <v>122</v>
      </c>
      <c r="L106" s="29"/>
      <c r="M106" s="132" t="s">
        <v>3</v>
      </c>
      <c r="N106" s="133" t="s">
        <v>39</v>
      </c>
      <c r="P106" s="134">
        <f t="shared" si="1"/>
        <v>0</v>
      </c>
      <c r="Q106" s="134">
        <v>0</v>
      </c>
      <c r="R106" s="134">
        <f t="shared" si="2"/>
        <v>0</v>
      </c>
      <c r="S106" s="134">
        <v>0</v>
      </c>
      <c r="T106" s="135">
        <f t="shared" si="3"/>
        <v>0</v>
      </c>
      <c r="AR106" s="136" t="s">
        <v>2674</v>
      </c>
      <c r="AT106" s="136" t="s">
        <v>118</v>
      </c>
      <c r="AU106" s="136" t="s">
        <v>76</v>
      </c>
      <c r="AY106" s="14" t="s">
        <v>115</v>
      </c>
      <c r="BE106" s="137">
        <f t="shared" si="4"/>
        <v>0</v>
      </c>
      <c r="BF106" s="137">
        <f t="shared" si="5"/>
        <v>0</v>
      </c>
      <c r="BG106" s="137">
        <f t="shared" si="6"/>
        <v>0</v>
      </c>
      <c r="BH106" s="137">
        <f t="shared" si="7"/>
        <v>0</v>
      </c>
      <c r="BI106" s="137">
        <f t="shared" si="8"/>
        <v>0</v>
      </c>
      <c r="BJ106" s="14" t="s">
        <v>76</v>
      </c>
      <c r="BK106" s="137">
        <f t="shared" si="9"/>
        <v>0</v>
      </c>
      <c r="BL106" s="14" t="s">
        <v>2674</v>
      </c>
      <c r="BM106" s="136" t="s">
        <v>220</v>
      </c>
    </row>
    <row r="107" spans="2:65" s="1" customFormat="1" ht="24.2" customHeight="1" x14ac:dyDescent="0.2">
      <c r="B107" s="124"/>
      <c r="C107" s="125" t="s">
        <v>173</v>
      </c>
      <c r="D107" s="125" t="s">
        <v>118</v>
      </c>
      <c r="E107" s="126" t="s">
        <v>2723</v>
      </c>
      <c r="F107" s="127" t="s">
        <v>2724</v>
      </c>
      <c r="G107" s="128" t="s">
        <v>408</v>
      </c>
      <c r="H107" s="129">
        <v>10</v>
      </c>
      <c r="I107" s="130"/>
      <c r="J107" s="131">
        <f t="shared" si="0"/>
        <v>0</v>
      </c>
      <c r="K107" s="127" t="s">
        <v>122</v>
      </c>
      <c r="L107" s="29"/>
      <c r="M107" s="132" t="s">
        <v>3</v>
      </c>
      <c r="N107" s="133" t="s">
        <v>39</v>
      </c>
      <c r="P107" s="134">
        <f t="shared" si="1"/>
        <v>0</v>
      </c>
      <c r="Q107" s="134">
        <v>0</v>
      </c>
      <c r="R107" s="134">
        <f t="shared" si="2"/>
        <v>0</v>
      </c>
      <c r="S107" s="134">
        <v>0</v>
      </c>
      <c r="T107" s="135">
        <f t="shared" si="3"/>
        <v>0</v>
      </c>
      <c r="AR107" s="136" t="s">
        <v>2674</v>
      </c>
      <c r="AT107" s="136" t="s">
        <v>118</v>
      </c>
      <c r="AU107" s="136" t="s">
        <v>76</v>
      </c>
      <c r="AY107" s="14" t="s">
        <v>115</v>
      </c>
      <c r="BE107" s="137">
        <f t="shared" si="4"/>
        <v>0</v>
      </c>
      <c r="BF107" s="137">
        <f t="shared" si="5"/>
        <v>0</v>
      </c>
      <c r="BG107" s="137">
        <f t="shared" si="6"/>
        <v>0</v>
      </c>
      <c r="BH107" s="137">
        <f t="shared" si="7"/>
        <v>0</v>
      </c>
      <c r="BI107" s="137">
        <f t="shared" si="8"/>
        <v>0</v>
      </c>
      <c r="BJ107" s="14" t="s">
        <v>76</v>
      </c>
      <c r="BK107" s="137">
        <f t="shared" si="9"/>
        <v>0</v>
      </c>
      <c r="BL107" s="14" t="s">
        <v>2674</v>
      </c>
      <c r="BM107" s="136" t="s">
        <v>224</v>
      </c>
    </row>
    <row r="108" spans="2:65" s="1" customFormat="1" ht="24.2" customHeight="1" x14ac:dyDescent="0.2">
      <c r="B108" s="124"/>
      <c r="C108" s="125" t="s">
        <v>226</v>
      </c>
      <c r="D108" s="125" t="s">
        <v>118</v>
      </c>
      <c r="E108" s="126" t="s">
        <v>2725</v>
      </c>
      <c r="F108" s="127" t="s">
        <v>2726</v>
      </c>
      <c r="G108" s="128" t="s">
        <v>408</v>
      </c>
      <c r="H108" s="129">
        <v>10</v>
      </c>
      <c r="I108" s="130"/>
      <c r="J108" s="131">
        <f t="shared" si="0"/>
        <v>0</v>
      </c>
      <c r="K108" s="127" t="s">
        <v>122</v>
      </c>
      <c r="L108" s="29"/>
      <c r="M108" s="132" t="s">
        <v>3</v>
      </c>
      <c r="N108" s="133" t="s">
        <v>39</v>
      </c>
      <c r="P108" s="134">
        <f t="shared" si="1"/>
        <v>0</v>
      </c>
      <c r="Q108" s="134">
        <v>0</v>
      </c>
      <c r="R108" s="134">
        <f t="shared" si="2"/>
        <v>0</v>
      </c>
      <c r="S108" s="134">
        <v>0</v>
      </c>
      <c r="T108" s="135">
        <f t="shared" si="3"/>
        <v>0</v>
      </c>
      <c r="AR108" s="136" t="s">
        <v>2674</v>
      </c>
      <c r="AT108" s="136" t="s">
        <v>118</v>
      </c>
      <c r="AU108" s="136" t="s">
        <v>76</v>
      </c>
      <c r="AY108" s="14" t="s">
        <v>115</v>
      </c>
      <c r="BE108" s="137">
        <f t="shared" si="4"/>
        <v>0</v>
      </c>
      <c r="BF108" s="137">
        <f t="shared" si="5"/>
        <v>0</v>
      </c>
      <c r="BG108" s="137">
        <f t="shared" si="6"/>
        <v>0</v>
      </c>
      <c r="BH108" s="137">
        <f t="shared" si="7"/>
        <v>0</v>
      </c>
      <c r="BI108" s="137">
        <f t="shared" si="8"/>
        <v>0</v>
      </c>
      <c r="BJ108" s="14" t="s">
        <v>76</v>
      </c>
      <c r="BK108" s="137">
        <f t="shared" si="9"/>
        <v>0</v>
      </c>
      <c r="BL108" s="14" t="s">
        <v>2674</v>
      </c>
      <c r="BM108" s="136" t="s">
        <v>229</v>
      </c>
    </row>
    <row r="109" spans="2:65" s="1" customFormat="1" ht="16.5" customHeight="1" x14ac:dyDescent="0.2">
      <c r="B109" s="124"/>
      <c r="C109" s="125" t="s">
        <v>176</v>
      </c>
      <c r="D109" s="125" t="s">
        <v>118</v>
      </c>
      <c r="E109" s="126" t="s">
        <v>2727</v>
      </c>
      <c r="F109" s="127" t="s">
        <v>2728</v>
      </c>
      <c r="G109" s="128" t="s">
        <v>408</v>
      </c>
      <c r="H109" s="129">
        <v>2</v>
      </c>
      <c r="I109" s="130"/>
      <c r="J109" s="131">
        <f t="shared" si="0"/>
        <v>0</v>
      </c>
      <c r="K109" s="127" t="s">
        <v>122</v>
      </c>
      <c r="L109" s="29"/>
      <c r="M109" s="132" t="s">
        <v>3</v>
      </c>
      <c r="N109" s="133" t="s">
        <v>39</v>
      </c>
      <c r="P109" s="134">
        <f t="shared" si="1"/>
        <v>0</v>
      </c>
      <c r="Q109" s="134">
        <v>0</v>
      </c>
      <c r="R109" s="134">
        <f t="shared" si="2"/>
        <v>0</v>
      </c>
      <c r="S109" s="134">
        <v>0</v>
      </c>
      <c r="T109" s="135">
        <f t="shared" si="3"/>
        <v>0</v>
      </c>
      <c r="AR109" s="136" t="s">
        <v>2674</v>
      </c>
      <c r="AT109" s="136" t="s">
        <v>118</v>
      </c>
      <c r="AU109" s="136" t="s">
        <v>76</v>
      </c>
      <c r="AY109" s="14" t="s">
        <v>115</v>
      </c>
      <c r="BE109" s="137">
        <f t="shared" si="4"/>
        <v>0</v>
      </c>
      <c r="BF109" s="137">
        <f t="shared" si="5"/>
        <v>0</v>
      </c>
      <c r="BG109" s="137">
        <f t="shared" si="6"/>
        <v>0</v>
      </c>
      <c r="BH109" s="137">
        <f t="shared" si="7"/>
        <v>0</v>
      </c>
      <c r="BI109" s="137">
        <f t="shared" si="8"/>
        <v>0</v>
      </c>
      <c r="BJ109" s="14" t="s">
        <v>76</v>
      </c>
      <c r="BK109" s="137">
        <f t="shared" si="9"/>
        <v>0</v>
      </c>
      <c r="BL109" s="14" t="s">
        <v>2674</v>
      </c>
      <c r="BM109" s="136" t="s">
        <v>232</v>
      </c>
    </row>
    <row r="110" spans="2:65" s="1" customFormat="1" ht="16.5" customHeight="1" x14ac:dyDescent="0.2">
      <c r="B110" s="124"/>
      <c r="C110" s="125" t="s">
        <v>234</v>
      </c>
      <c r="D110" s="125" t="s">
        <v>118</v>
      </c>
      <c r="E110" s="126" t="s">
        <v>2729</v>
      </c>
      <c r="F110" s="127" t="s">
        <v>2730</v>
      </c>
      <c r="G110" s="128" t="s">
        <v>408</v>
      </c>
      <c r="H110" s="129">
        <v>2</v>
      </c>
      <c r="I110" s="130"/>
      <c r="J110" s="131">
        <f t="shared" si="0"/>
        <v>0</v>
      </c>
      <c r="K110" s="127" t="s">
        <v>122</v>
      </c>
      <c r="L110" s="29"/>
      <c r="M110" s="132" t="s">
        <v>3</v>
      </c>
      <c r="N110" s="133" t="s">
        <v>39</v>
      </c>
      <c r="P110" s="134">
        <f t="shared" si="1"/>
        <v>0</v>
      </c>
      <c r="Q110" s="134">
        <v>0</v>
      </c>
      <c r="R110" s="134">
        <f t="shared" si="2"/>
        <v>0</v>
      </c>
      <c r="S110" s="134">
        <v>0</v>
      </c>
      <c r="T110" s="135">
        <f t="shared" si="3"/>
        <v>0</v>
      </c>
      <c r="AR110" s="136" t="s">
        <v>2674</v>
      </c>
      <c r="AT110" s="136" t="s">
        <v>118</v>
      </c>
      <c r="AU110" s="136" t="s">
        <v>76</v>
      </c>
      <c r="AY110" s="14" t="s">
        <v>115</v>
      </c>
      <c r="BE110" s="137">
        <f t="shared" si="4"/>
        <v>0</v>
      </c>
      <c r="BF110" s="137">
        <f t="shared" si="5"/>
        <v>0</v>
      </c>
      <c r="BG110" s="137">
        <f t="shared" si="6"/>
        <v>0</v>
      </c>
      <c r="BH110" s="137">
        <f t="shared" si="7"/>
        <v>0</v>
      </c>
      <c r="BI110" s="137">
        <f t="shared" si="8"/>
        <v>0</v>
      </c>
      <c r="BJ110" s="14" t="s">
        <v>76</v>
      </c>
      <c r="BK110" s="137">
        <f t="shared" si="9"/>
        <v>0</v>
      </c>
      <c r="BL110" s="14" t="s">
        <v>2674</v>
      </c>
      <c r="BM110" s="136" t="s">
        <v>237</v>
      </c>
    </row>
    <row r="111" spans="2:65" s="1" customFormat="1" ht="16.5" customHeight="1" x14ac:dyDescent="0.2">
      <c r="B111" s="124"/>
      <c r="C111" s="125" t="s">
        <v>181</v>
      </c>
      <c r="D111" s="125" t="s">
        <v>118</v>
      </c>
      <c r="E111" s="126" t="s">
        <v>2731</v>
      </c>
      <c r="F111" s="127" t="s">
        <v>2732</v>
      </c>
      <c r="G111" s="128" t="s">
        <v>408</v>
      </c>
      <c r="H111" s="129">
        <v>2</v>
      </c>
      <c r="I111" s="130"/>
      <c r="J111" s="131">
        <f t="shared" si="0"/>
        <v>0</v>
      </c>
      <c r="K111" s="127" t="s">
        <v>122</v>
      </c>
      <c r="L111" s="29"/>
      <c r="M111" s="132" t="s">
        <v>3</v>
      </c>
      <c r="N111" s="133" t="s">
        <v>39</v>
      </c>
      <c r="P111" s="134">
        <f t="shared" si="1"/>
        <v>0</v>
      </c>
      <c r="Q111" s="134">
        <v>0</v>
      </c>
      <c r="R111" s="134">
        <f t="shared" si="2"/>
        <v>0</v>
      </c>
      <c r="S111" s="134">
        <v>0</v>
      </c>
      <c r="T111" s="135">
        <f t="shared" si="3"/>
        <v>0</v>
      </c>
      <c r="AR111" s="136" t="s">
        <v>2674</v>
      </c>
      <c r="AT111" s="136" t="s">
        <v>118</v>
      </c>
      <c r="AU111" s="136" t="s">
        <v>76</v>
      </c>
      <c r="AY111" s="14" t="s">
        <v>115</v>
      </c>
      <c r="BE111" s="137">
        <f t="shared" si="4"/>
        <v>0</v>
      </c>
      <c r="BF111" s="137">
        <f t="shared" si="5"/>
        <v>0</v>
      </c>
      <c r="BG111" s="137">
        <f t="shared" si="6"/>
        <v>0</v>
      </c>
      <c r="BH111" s="137">
        <f t="shared" si="7"/>
        <v>0</v>
      </c>
      <c r="BI111" s="137">
        <f t="shared" si="8"/>
        <v>0</v>
      </c>
      <c r="BJ111" s="14" t="s">
        <v>76</v>
      </c>
      <c r="BK111" s="137">
        <f t="shared" si="9"/>
        <v>0</v>
      </c>
      <c r="BL111" s="14" t="s">
        <v>2674</v>
      </c>
      <c r="BM111" s="136" t="s">
        <v>240</v>
      </c>
    </row>
    <row r="112" spans="2:65" s="1" customFormat="1" ht="16.5" customHeight="1" x14ac:dyDescent="0.2">
      <c r="B112" s="124"/>
      <c r="C112" s="125" t="s">
        <v>241</v>
      </c>
      <c r="D112" s="125" t="s">
        <v>118</v>
      </c>
      <c r="E112" s="126" t="s">
        <v>2733</v>
      </c>
      <c r="F112" s="127" t="s">
        <v>2734</v>
      </c>
      <c r="G112" s="128" t="s">
        <v>408</v>
      </c>
      <c r="H112" s="129">
        <v>2</v>
      </c>
      <c r="I112" s="130"/>
      <c r="J112" s="131">
        <f t="shared" si="0"/>
        <v>0</v>
      </c>
      <c r="K112" s="127" t="s">
        <v>122</v>
      </c>
      <c r="L112" s="29"/>
      <c r="M112" s="132" t="s">
        <v>3</v>
      </c>
      <c r="N112" s="133" t="s">
        <v>39</v>
      </c>
      <c r="P112" s="134">
        <f t="shared" si="1"/>
        <v>0</v>
      </c>
      <c r="Q112" s="134">
        <v>0</v>
      </c>
      <c r="R112" s="134">
        <f t="shared" si="2"/>
        <v>0</v>
      </c>
      <c r="S112" s="134">
        <v>0</v>
      </c>
      <c r="T112" s="135">
        <f t="shared" si="3"/>
        <v>0</v>
      </c>
      <c r="AR112" s="136" t="s">
        <v>2674</v>
      </c>
      <c r="AT112" s="136" t="s">
        <v>118</v>
      </c>
      <c r="AU112" s="136" t="s">
        <v>76</v>
      </c>
      <c r="AY112" s="14" t="s">
        <v>115</v>
      </c>
      <c r="BE112" s="137">
        <f t="shared" si="4"/>
        <v>0</v>
      </c>
      <c r="BF112" s="137">
        <f t="shared" si="5"/>
        <v>0</v>
      </c>
      <c r="BG112" s="137">
        <f t="shared" si="6"/>
        <v>0</v>
      </c>
      <c r="BH112" s="137">
        <f t="shared" si="7"/>
        <v>0</v>
      </c>
      <c r="BI112" s="137">
        <f t="shared" si="8"/>
        <v>0</v>
      </c>
      <c r="BJ112" s="14" t="s">
        <v>76</v>
      </c>
      <c r="BK112" s="137">
        <f t="shared" si="9"/>
        <v>0</v>
      </c>
      <c r="BL112" s="14" t="s">
        <v>2674</v>
      </c>
      <c r="BM112" s="136" t="s">
        <v>244</v>
      </c>
    </row>
    <row r="113" spans="2:65" s="1" customFormat="1" ht="16.5" customHeight="1" x14ac:dyDescent="0.2">
      <c r="B113" s="124"/>
      <c r="C113" s="125" t="s">
        <v>184</v>
      </c>
      <c r="D113" s="125" t="s">
        <v>118</v>
      </c>
      <c r="E113" s="126" t="s">
        <v>2735</v>
      </c>
      <c r="F113" s="127" t="s">
        <v>2736</v>
      </c>
      <c r="G113" s="128" t="s">
        <v>408</v>
      </c>
      <c r="H113" s="129">
        <v>2</v>
      </c>
      <c r="I113" s="130"/>
      <c r="J113" s="131">
        <f t="shared" si="0"/>
        <v>0</v>
      </c>
      <c r="K113" s="127" t="s">
        <v>122</v>
      </c>
      <c r="L113" s="29"/>
      <c r="M113" s="132" t="s">
        <v>3</v>
      </c>
      <c r="N113" s="133" t="s">
        <v>39</v>
      </c>
      <c r="P113" s="134">
        <f t="shared" si="1"/>
        <v>0</v>
      </c>
      <c r="Q113" s="134">
        <v>0</v>
      </c>
      <c r="R113" s="134">
        <f t="shared" si="2"/>
        <v>0</v>
      </c>
      <c r="S113" s="134">
        <v>0</v>
      </c>
      <c r="T113" s="135">
        <f t="shared" si="3"/>
        <v>0</v>
      </c>
      <c r="AR113" s="136" t="s">
        <v>2674</v>
      </c>
      <c r="AT113" s="136" t="s">
        <v>118</v>
      </c>
      <c r="AU113" s="136" t="s">
        <v>76</v>
      </c>
      <c r="AY113" s="14" t="s">
        <v>115</v>
      </c>
      <c r="BE113" s="137">
        <f t="shared" si="4"/>
        <v>0</v>
      </c>
      <c r="BF113" s="137">
        <f t="shared" si="5"/>
        <v>0</v>
      </c>
      <c r="BG113" s="137">
        <f t="shared" si="6"/>
        <v>0</v>
      </c>
      <c r="BH113" s="137">
        <f t="shared" si="7"/>
        <v>0</v>
      </c>
      <c r="BI113" s="137">
        <f t="shared" si="8"/>
        <v>0</v>
      </c>
      <c r="BJ113" s="14" t="s">
        <v>76</v>
      </c>
      <c r="BK113" s="137">
        <f t="shared" si="9"/>
        <v>0</v>
      </c>
      <c r="BL113" s="14" t="s">
        <v>2674</v>
      </c>
      <c r="BM113" s="136" t="s">
        <v>247</v>
      </c>
    </row>
    <row r="114" spans="2:65" s="1" customFormat="1" ht="16.5" customHeight="1" x14ac:dyDescent="0.2">
      <c r="B114" s="124"/>
      <c r="C114" s="125" t="s">
        <v>249</v>
      </c>
      <c r="D114" s="125" t="s">
        <v>118</v>
      </c>
      <c r="E114" s="126" t="s">
        <v>2737</v>
      </c>
      <c r="F114" s="127" t="s">
        <v>2738</v>
      </c>
      <c r="G114" s="128" t="s">
        <v>408</v>
      </c>
      <c r="H114" s="129">
        <v>2</v>
      </c>
      <c r="I114" s="130"/>
      <c r="J114" s="131">
        <f t="shared" si="0"/>
        <v>0</v>
      </c>
      <c r="K114" s="127" t="s">
        <v>122</v>
      </c>
      <c r="L114" s="29"/>
      <c r="M114" s="132" t="s">
        <v>3</v>
      </c>
      <c r="N114" s="133" t="s">
        <v>39</v>
      </c>
      <c r="P114" s="134">
        <f t="shared" si="1"/>
        <v>0</v>
      </c>
      <c r="Q114" s="134">
        <v>0</v>
      </c>
      <c r="R114" s="134">
        <f t="shared" si="2"/>
        <v>0</v>
      </c>
      <c r="S114" s="134">
        <v>0</v>
      </c>
      <c r="T114" s="135">
        <f t="shared" si="3"/>
        <v>0</v>
      </c>
      <c r="AR114" s="136" t="s">
        <v>2674</v>
      </c>
      <c r="AT114" s="136" t="s">
        <v>118</v>
      </c>
      <c r="AU114" s="136" t="s">
        <v>76</v>
      </c>
      <c r="AY114" s="14" t="s">
        <v>115</v>
      </c>
      <c r="BE114" s="137">
        <f t="shared" si="4"/>
        <v>0</v>
      </c>
      <c r="BF114" s="137">
        <f t="shared" si="5"/>
        <v>0</v>
      </c>
      <c r="BG114" s="137">
        <f t="shared" si="6"/>
        <v>0</v>
      </c>
      <c r="BH114" s="137">
        <f t="shared" si="7"/>
        <v>0</v>
      </c>
      <c r="BI114" s="137">
        <f t="shared" si="8"/>
        <v>0</v>
      </c>
      <c r="BJ114" s="14" t="s">
        <v>76</v>
      </c>
      <c r="BK114" s="137">
        <f t="shared" si="9"/>
        <v>0</v>
      </c>
      <c r="BL114" s="14" t="s">
        <v>2674</v>
      </c>
      <c r="BM114" s="136" t="s">
        <v>252</v>
      </c>
    </row>
    <row r="115" spans="2:65" s="1" customFormat="1" ht="16.5" customHeight="1" x14ac:dyDescent="0.2">
      <c r="B115" s="124"/>
      <c r="C115" s="125" t="s">
        <v>189</v>
      </c>
      <c r="D115" s="125" t="s">
        <v>118</v>
      </c>
      <c r="E115" s="126" t="s">
        <v>2739</v>
      </c>
      <c r="F115" s="127" t="s">
        <v>2740</v>
      </c>
      <c r="G115" s="128" t="s">
        <v>408</v>
      </c>
      <c r="H115" s="129">
        <v>2</v>
      </c>
      <c r="I115" s="130"/>
      <c r="J115" s="131">
        <f t="shared" si="0"/>
        <v>0</v>
      </c>
      <c r="K115" s="127" t="s">
        <v>122</v>
      </c>
      <c r="L115" s="29"/>
      <c r="M115" s="132" t="s">
        <v>3</v>
      </c>
      <c r="N115" s="133" t="s">
        <v>39</v>
      </c>
      <c r="P115" s="134">
        <f t="shared" si="1"/>
        <v>0</v>
      </c>
      <c r="Q115" s="134">
        <v>0</v>
      </c>
      <c r="R115" s="134">
        <f t="shared" si="2"/>
        <v>0</v>
      </c>
      <c r="S115" s="134">
        <v>0</v>
      </c>
      <c r="T115" s="135">
        <f t="shared" si="3"/>
        <v>0</v>
      </c>
      <c r="AR115" s="136" t="s">
        <v>2674</v>
      </c>
      <c r="AT115" s="136" t="s">
        <v>118</v>
      </c>
      <c r="AU115" s="136" t="s">
        <v>76</v>
      </c>
      <c r="AY115" s="14" t="s">
        <v>115</v>
      </c>
      <c r="BE115" s="137">
        <f t="shared" si="4"/>
        <v>0</v>
      </c>
      <c r="BF115" s="137">
        <f t="shared" si="5"/>
        <v>0</v>
      </c>
      <c r="BG115" s="137">
        <f t="shared" si="6"/>
        <v>0</v>
      </c>
      <c r="BH115" s="137">
        <f t="shared" si="7"/>
        <v>0</v>
      </c>
      <c r="BI115" s="137">
        <f t="shared" si="8"/>
        <v>0</v>
      </c>
      <c r="BJ115" s="14" t="s">
        <v>76</v>
      </c>
      <c r="BK115" s="137">
        <f t="shared" si="9"/>
        <v>0</v>
      </c>
      <c r="BL115" s="14" t="s">
        <v>2674</v>
      </c>
      <c r="BM115" s="136" t="s">
        <v>255</v>
      </c>
    </row>
    <row r="116" spans="2:65" s="1" customFormat="1" ht="16.5" customHeight="1" x14ac:dyDescent="0.2">
      <c r="B116" s="124"/>
      <c r="C116" s="125" t="s">
        <v>256</v>
      </c>
      <c r="D116" s="125" t="s">
        <v>118</v>
      </c>
      <c r="E116" s="126" t="s">
        <v>2741</v>
      </c>
      <c r="F116" s="127" t="s">
        <v>2742</v>
      </c>
      <c r="G116" s="128" t="s">
        <v>408</v>
      </c>
      <c r="H116" s="129">
        <v>2</v>
      </c>
      <c r="I116" s="130"/>
      <c r="J116" s="131">
        <f t="shared" si="0"/>
        <v>0</v>
      </c>
      <c r="K116" s="127" t="s">
        <v>122</v>
      </c>
      <c r="L116" s="29"/>
      <c r="M116" s="132" t="s">
        <v>3</v>
      </c>
      <c r="N116" s="133" t="s">
        <v>39</v>
      </c>
      <c r="P116" s="134">
        <f t="shared" si="1"/>
        <v>0</v>
      </c>
      <c r="Q116" s="134">
        <v>0</v>
      </c>
      <c r="R116" s="134">
        <f t="shared" si="2"/>
        <v>0</v>
      </c>
      <c r="S116" s="134">
        <v>0</v>
      </c>
      <c r="T116" s="135">
        <f t="shared" si="3"/>
        <v>0</v>
      </c>
      <c r="AR116" s="136" t="s">
        <v>2674</v>
      </c>
      <c r="AT116" s="136" t="s">
        <v>118</v>
      </c>
      <c r="AU116" s="136" t="s">
        <v>76</v>
      </c>
      <c r="AY116" s="14" t="s">
        <v>115</v>
      </c>
      <c r="BE116" s="137">
        <f t="shared" si="4"/>
        <v>0</v>
      </c>
      <c r="BF116" s="137">
        <f t="shared" si="5"/>
        <v>0</v>
      </c>
      <c r="BG116" s="137">
        <f t="shared" si="6"/>
        <v>0</v>
      </c>
      <c r="BH116" s="137">
        <f t="shared" si="7"/>
        <v>0</v>
      </c>
      <c r="BI116" s="137">
        <f t="shared" si="8"/>
        <v>0</v>
      </c>
      <c r="BJ116" s="14" t="s">
        <v>76</v>
      </c>
      <c r="BK116" s="137">
        <f t="shared" si="9"/>
        <v>0</v>
      </c>
      <c r="BL116" s="14" t="s">
        <v>2674</v>
      </c>
      <c r="BM116" s="136" t="s">
        <v>259</v>
      </c>
    </row>
    <row r="117" spans="2:65" s="1" customFormat="1" ht="16.5" customHeight="1" x14ac:dyDescent="0.2">
      <c r="B117" s="124"/>
      <c r="C117" s="125" t="s">
        <v>193</v>
      </c>
      <c r="D117" s="125" t="s">
        <v>118</v>
      </c>
      <c r="E117" s="126" t="s">
        <v>2743</v>
      </c>
      <c r="F117" s="127" t="s">
        <v>2744</v>
      </c>
      <c r="G117" s="128" t="s">
        <v>408</v>
      </c>
      <c r="H117" s="129">
        <v>2</v>
      </c>
      <c r="I117" s="130"/>
      <c r="J117" s="131">
        <f t="shared" si="0"/>
        <v>0</v>
      </c>
      <c r="K117" s="127" t="s">
        <v>122</v>
      </c>
      <c r="L117" s="29"/>
      <c r="M117" s="132" t="s">
        <v>3</v>
      </c>
      <c r="N117" s="133" t="s">
        <v>39</v>
      </c>
      <c r="P117" s="134">
        <f t="shared" si="1"/>
        <v>0</v>
      </c>
      <c r="Q117" s="134">
        <v>0</v>
      </c>
      <c r="R117" s="134">
        <f t="shared" si="2"/>
        <v>0</v>
      </c>
      <c r="S117" s="134">
        <v>0</v>
      </c>
      <c r="T117" s="135">
        <f t="shared" si="3"/>
        <v>0</v>
      </c>
      <c r="AR117" s="136" t="s">
        <v>2674</v>
      </c>
      <c r="AT117" s="136" t="s">
        <v>118</v>
      </c>
      <c r="AU117" s="136" t="s">
        <v>76</v>
      </c>
      <c r="AY117" s="14" t="s">
        <v>115</v>
      </c>
      <c r="BE117" s="137">
        <f t="shared" si="4"/>
        <v>0</v>
      </c>
      <c r="BF117" s="137">
        <f t="shared" si="5"/>
        <v>0</v>
      </c>
      <c r="BG117" s="137">
        <f t="shared" si="6"/>
        <v>0</v>
      </c>
      <c r="BH117" s="137">
        <f t="shared" si="7"/>
        <v>0</v>
      </c>
      <c r="BI117" s="137">
        <f t="shared" si="8"/>
        <v>0</v>
      </c>
      <c r="BJ117" s="14" t="s">
        <v>76</v>
      </c>
      <c r="BK117" s="137">
        <f t="shared" si="9"/>
        <v>0</v>
      </c>
      <c r="BL117" s="14" t="s">
        <v>2674</v>
      </c>
      <c r="BM117" s="136" t="s">
        <v>262</v>
      </c>
    </row>
    <row r="118" spans="2:65" s="1" customFormat="1" ht="16.5" customHeight="1" x14ac:dyDescent="0.2">
      <c r="B118" s="124"/>
      <c r="C118" s="125" t="s">
        <v>264</v>
      </c>
      <c r="D118" s="125" t="s">
        <v>118</v>
      </c>
      <c r="E118" s="126" t="s">
        <v>2745</v>
      </c>
      <c r="F118" s="127" t="s">
        <v>2746</v>
      </c>
      <c r="G118" s="128" t="s">
        <v>408</v>
      </c>
      <c r="H118" s="129">
        <v>2</v>
      </c>
      <c r="I118" s="130"/>
      <c r="J118" s="131">
        <f t="shared" si="0"/>
        <v>0</v>
      </c>
      <c r="K118" s="127" t="s">
        <v>122</v>
      </c>
      <c r="L118" s="29"/>
      <c r="M118" s="132" t="s">
        <v>3</v>
      </c>
      <c r="N118" s="133" t="s">
        <v>39</v>
      </c>
      <c r="P118" s="134">
        <f t="shared" si="1"/>
        <v>0</v>
      </c>
      <c r="Q118" s="134">
        <v>0</v>
      </c>
      <c r="R118" s="134">
        <f t="shared" si="2"/>
        <v>0</v>
      </c>
      <c r="S118" s="134">
        <v>0</v>
      </c>
      <c r="T118" s="135">
        <f t="shared" si="3"/>
        <v>0</v>
      </c>
      <c r="AR118" s="136" t="s">
        <v>2674</v>
      </c>
      <c r="AT118" s="136" t="s">
        <v>118</v>
      </c>
      <c r="AU118" s="136" t="s">
        <v>76</v>
      </c>
      <c r="AY118" s="14" t="s">
        <v>115</v>
      </c>
      <c r="BE118" s="137">
        <f t="shared" si="4"/>
        <v>0</v>
      </c>
      <c r="BF118" s="137">
        <f t="shared" si="5"/>
        <v>0</v>
      </c>
      <c r="BG118" s="137">
        <f t="shared" si="6"/>
        <v>0</v>
      </c>
      <c r="BH118" s="137">
        <f t="shared" si="7"/>
        <v>0</v>
      </c>
      <c r="BI118" s="137">
        <f t="shared" si="8"/>
        <v>0</v>
      </c>
      <c r="BJ118" s="14" t="s">
        <v>76</v>
      </c>
      <c r="BK118" s="137">
        <f t="shared" si="9"/>
        <v>0</v>
      </c>
      <c r="BL118" s="14" t="s">
        <v>2674</v>
      </c>
      <c r="BM118" s="136" t="s">
        <v>267</v>
      </c>
    </row>
    <row r="119" spans="2:65" s="1" customFormat="1" ht="16.5" customHeight="1" x14ac:dyDescent="0.2">
      <c r="B119" s="124"/>
      <c r="C119" s="125" t="s">
        <v>198</v>
      </c>
      <c r="D119" s="125" t="s">
        <v>118</v>
      </c>
      <c r="E119" s="126" t="s">
        <v>2747</v>
      </c>
      <c r="F119" s="127" t="s">
        <v>2748</v>
      </c>
      <c r="G119" s="128" t="s">
        <v>408</v>
      </c>
      <c r="H119" s="129">
        <v>2</v>
      </c>
      <c r="I119" s="130"/>
      <c r="J119" s="131">
        <f t="shared" si="0"/>
        <v>0</v>
      </c>
      <c r="K119" s="127" t="s">
        <v>122</v>
      </c>
      <c r="L119" s="29"/>
      <c r="M119" s="132" t="s">
        <v>3</v>
      </c>
      <c r="N119" s="133" t="s">
        <v>39</v>
      </c>
      <c r="P119" s="134">
        <f t="shared" si="1"/>
        <v>0</v>
      </c>
      <c r="Q119" s="134">
        <v>0</v>
      </c>
      <c r="R119" s="134">
        <f t="shared" si="2"/>
        <v>0</v>
      </c>
      <c r="S119" s="134">
        <v>0</v>
      </c>
      <c r="T119" s="135">
        <f t="shared" si="3"/>
        <v>0</v>
      </c>
      <c r="AR119" s="136" t="s">
        <v>2674</v>
      </c>
      <c r="AT119" s="136" t="s">
        <v>118</v>
      </c>
      <c r="AU119" s="136" t="s">
        <v>76</v>
      </c>
      <c r="AY119" s="14" t="s">
        <v>115</v>
      </c>
      <c r="BE119" s="137">
        <f t="shared" si="4"/>
        <v>0</v>
      </c>
      <c r="BF119" s="137">
        <f t="shared" si="5"/>
        <v>0</v>
      </c>
      <c r="BG119" s="137">
        <f t="shared" si="6"/>
        <v>0</v>
      </c>
      <c r="BH119" s="137">
        <f t="shared" si="7"/>
        <v>0</v>
      </c>
      <c r="BI119" s="137">
        <f t="shared" si="8"/>
        <v>0</v>
      </c>
      <c r="BJ119" s="14" t="s">
        <v>76</v>
      </c>
      <c r="BK119" s="137">
        <f t="shared" si="9"/>
        <v>0</v>
      </c>
      <c r="BL119" s="14" t="s">
        <v>2674</v>
      </c>
      <c r="BM119" s="136" t="s">
        <v>270</v>
      </c>
    </row>
    <row r="120" spans="2:65" s="1" customFormat="1" ht="16.5" customHeight="1" x14ac:dyDescent="0.2">
      <c r="B120" s="124"/>
      <c r="C120" s="125" t="s">
        <v>272</v>
      </c>
      <c r="D120" s="125" t="s">
        <v>118</v>
      </c>
      <c r="E120" s="126" t="s">
        <v>2749</v>
      </c>
      <c r="F120" s="127" t="s">
        <v>2750</v>
      </c>
      <c r="G120" s="128" t="s">
        <v>408</v>
      </c>
      <c r="H120" s="129">
        <v>2</v>
      </c>
      <c r="I120" s="130"/>
      <c r="J120" s="131">
        <f t="shared" si="0"/>
        <v>0</v>
      </c>
      <c r="K120" s="127" t="s">
        <v>122</v>
      </c>
      <c r="L120" s="29"/>
      <c r="M120" s="145" t="s">
        <v>3</v>
      </c>
      <c r="N120" s="146" t="s">
        <v>39</v>
      </c>
      <c r="O120" s="143"/>
      <c r="P120" s="147">
        <f t="shared" si="1"/>
        <v>0</v>
      </c>
      <c r="Q120" s="147">
        <v>0</v>
      </c>
      <c r="R120" s="147">
        <f t="shared" si="2"/>
        <v>0</v>
      </c>
      <c r="S120" s="147">
        <v>0</v>
      </c>
      <c r="T120" s="148">
        <f t="shared" si="3"/>
        <v>0</v>
      </c>
      <c r="AR120" s="136" t="s">
        <v>2674</v>
      </c>
      <c r="AT120" s="136" t="s">
        <v>118</v>
      </c>
      <c r="AU120" s="136" t="s">
        <v>76</v>
      </c>
      <c r="AY120" s="14" t="s">
        <v>115</v>
      </c>
      <c r="BE120" s="137">
        <f t="shared" si="4"/>
        <v>0</v>
      </c>
      <c r="BF120" s="137">
        <f t="shared" si="5"/>
        <v>0</v>
      </c>
      <c r="BG120" s="137">
        <f t="shared" si="6"/>
        <v>0</v>
      </c>
      <c r="BH120" s="137">
        <f t="shared" si="7"/>
        <v>0</v>
      </c>
      <c r="BI120" s="137">
        <f t="shared" si="8"/>
        <v>0</v>
      </c>
      <c r="BJ120" s="14" t="s">
        <v>76</v>
      </c>
      <c r="BK120" s="137">
        <f t="shared" si="9"/>
        <v>0</v>
      </c>
      <c r="BL120" s="14" t="s">
        <v>2674</v>
      </c>
      <c r="BM120" s="136" t="s">
        <v>275</v>
      </c>
    </row>
    <row r="121" spans="2:65" s="1" customFormat="1" ht="6.95" customHeight="1" x14ac:dyDescent="0.2"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29"/>
    </row>
  </sheetData>
  <autoFilter ref="C79:K120" xr:uid="{00000000-0009-0000-0000-000002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90"/>
  <sheetViews>
    <sheetView showGridLines="0" topLeftCell="A52" workbookViewId="0">
      <selection activeCell="W76" sqref="W7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47" t="s">
        <v>6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4" t="s">
        <v>84</v>
      </c>
    </row>
    <row r="3" spans="2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78</v>
      </c>
    </row>
    <row r="4" spans="2:46" ht="24.95" customHeight="1" x14ac:dyDescent="0.2">
      <c r="B4" s="17"/>
      <c r="D4" s="18" t="s">
        <v>91</v>
      </c>
      <c r="L4" s="17"/>
      <c r="M4" s="82" t="s">
        <v>11</v>
      </c>
      <c r="AT4" s="14" t="s">
        <v>4</v>
      </c>
    </row>
    <row r="5" spans="2:46" ht="6.95" customHeight="1" x14ac:dyDescent="0.2">
      <c r="B5" s="17"/>
      <c r="L5" s="17"/>
    </row>
    <row r="6" spans="2:46" ht="12" customHeight="1" x14ac:dyDescent="0.2">
      <c r="B6" s="17"/>
      <c r="D6" s="24" t="s">
        <v>17</v>
      </c>
      <c r="L6" s="17"/>
    </row>
    <row r="7" spans="2:46" ht="16.5" customHeight="1" x14ac:dyDescent="0.2">
      <c r="B7" s="17"/>
      <c r="E7" s="286" t="str">
        <f>'Rekapitulace stavby'!K6</f>
        <v>Údržba, opravy a odstraňování závad u ST OŘ Brno 2026-2028 - ST Brno</v>
      </c>
      <c r="F7" s="287"/>
      <c r="G7" s="287"/>
      <c r="H7" s="287"/>
      <c r="L7" s="17"/>
    </row>
    <row r="8" spans="2:46" s="1" customFormat="1" ht="12" customHeight="1" x14ac:dyDescent="0.2">
      <c r="B8" s="29"/>
      <c r="D8" s="24" t="s">
        <v>92</v>
      </c>
      <c r="L8" s="29"/>
    </row>
    <row r="9" spans="2:46" s="1" customFormat="1" ht="16.5" customHeight="1" x14ac:dyDescent="0.2">
      <c r="B9" s="29"/>
      <c r="E9" s="276" t="s">
        <v>2751</v>
      </c>
      <c r="F9" s="285"/>
      <c r="G9" s="285"/>
      <c r="H9" s="285"/>
      <c r="L9" s="29"/>
    </row>
    <row r="10" spans="2:46" s="1" customFormat="1" x14ac:dyDescent="0.2">
      <c r="B10" s="29"/>
      <c r="L10" s="29"/>
    </row>
    <row r="11" spans="2:46" s="1" customFormat="1" ht="12" customHeight="1" x14ac:dyDescent="0.2">
      <c r="B11" s="29"/>
      <c r="D11" s="24" t="s">
        <v>18</v>
      </c>
      <c r="F11" s="22" t="s">
        <v>3</v>
      </c>
      <c r="I11" s="24" t="s">
        <v>19</v>
      </c>
      <c r="J11" s="22" t="s">
        <v>3</v>
      </c>
      <c r="L11" s="29"/>
    </row>
    <row r="12" spans="2:46" s="1" customFormat="1" ht="12" customHeight="1" x14ac:dyDescent="0.2">
      <c r="B12" s="29"/>
      <c r="D12" s="24" t="s">
        <v>20</v>
      </c>
      <c r="F12" s="22" t="s">
        <v>21</v>
      </c>
      <c r="I12" s="24" t="s">
        <v>22</v>
      </c>
      <c r="J12" s="46" t="str">
        <f>'Rekapitulace stavby'!AN8</f>
        <v>13. 10. 2025</v>
      </c>
      <c r="L12" s="29"/>
    </row>
    <row r="13" spans="2:46" s="1" customFormat="1" ht="10.9" customHeight="1" x14ac:dyDescent="0.2">
      <c r="B13" s="29"/>
      <c r="L13" s="29"/>
    </row>
    <row r="14" spans="2:46" s="1" customFormat="1" ht="12" customHeight="1" x14ac:dyDescent="0.2">
      <c r="B14" s="29"/>
      <c r="D14" s="24" t="s">
        <v>24</v>
      </c>
      <c r="I14" s="24" t="s">
        <v>25</v>
      </c>
      <c r="J14" s="22" t="str">
        <f>IF('Rekapitulace stavby'!AN10="","",'Rekapitulace stavby'!AN10)</f>
        <v/>
      </c>
      <c r="L14" s="29"/>
    </row>
    <row r="15" spans="2:46" s="1" customFormat="1" ht="18" customHeight="1" x14ac:dyDescent="0.2">
      <c r="B15" s="29"/>
      <c r="E15" s="22" t="str">
        <f>IF('Rekapitulace stavby'!E11="","",'Rekapitulace stavby'!E11)</f>
        <v xml:space="preserve"> </v>
      </c>
      <c r="I15" s="24" t="s">
        <v>26</v>
      </c>
      <c r="J15" s="22" t="str">
        <f>IF('Rekapitulace stavby'!AN11="","",'Rekapitulace stavby'!AN11)</f>
        <v/>
      </c>
      <c r="L15" s="29"/>
    </row>
    <row r="16" spans="2:46" s="1" customFormat="1" ht="6.95" customHeight="1" x14ac:dyDescent="0.2">
      <c r="B16" s="29"/>
      <c r="L16" s="29"/>
    </row>
    <row r="17" spans="2:12" s="1" customFormat="1" ht="12" customHeight="1" x14ac:dyDescent="0.2">
      <c r="B17" s="29"/>
      <c r="D17" s="24" t="s">
        <v>27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 x14ac:dyDescent="0.2">
      <c r="B18" s="29"/>
      <c r="E18" s="288" t="str">
        <f>'Rekapitulace stavby'!E14</f>
        <v>Vyplň údaj</v>
      </c>
      <c r="F18" s="259"/>
      <c r="G18" s="259"/>
      <c r="H18" s="259"/>
      <c r="I18" s="24" t="s">
        <v>26</v>
      </c>
      <c r="J18" s="25" t="str">
        <f>'Rekapitulace stavby'!AN14</f>
        <v>Vyplň údaj</v>
      </c>
      <c r="L18" s="29"/>
    </row>
    <row r="19" spans="2:12" s="1" customFormat="1" ht="6.95" customHeight="1" x14ac:dyDescent="0.2">
      <c r="B19" s="29"/>
      <c r="L19" s="29"/>
    </row>
    <row r="20" spans="2:12" s="1" customFormat="1" ht="12" customHeight="1" x14ac:dyDescent="0.2">
      <c r="B20" s="29"/>
      <c r="D20" s="24" t="s">
        <v>29</v>
      </c>
      <c r="I20" s="24" t="s">
        <v>25</v>
      </c>
      <c r="J20" s="22" t="str">
        <f>IF('Rekapitulace stavby'!AN16="","",'Rekapitulace stavby'!AN16)</f>
        <v/>
      </c>
      <c r="L20" s="29"/>
    </row>
    <row r="21" spans="2:12" s="1" customFormat="1" ht="18" customHeight="1" x14ac:dyDescent="0.2">
      <c r="B21" s="29"/>
      <c r="E21" s="22" t="str">
        <f>IF('Rekapitulace stavby'!E17="","",'Rekapitulace stavby'!E17)</f>
        <v xml:space="preserve"> </v>
      </c>
      <c r="I21" s="24" t="s">
        <v>26</v>
      </c>
      <c r="J21" s="22" t="str">
        <f>IF('Rekapitulace stavby'!AN17="","",'Rekapitulace stavby'!AN17)</f>
        <v/>
      </c>
      <c r="L21" s="29"/>
    </row>
    <row r="22" spans="2:12" s="1" customFormat="1" ht="6.95" customHeight="1" x14ac:dyDescent="0.2">
      <c r="B22" s="29"/>
      <c r="L22" s="29"/>
    </row>
    <row r="23" spans="2:12" s="1" customFormat="1" ht="12" customHeight="1" x14ac:dyDescent="0.2">
      <c r="B23" s="29"/>
      <c r="D23" s="24" t="s">
        <v>31</v>
      </c>
      <c r="I23" s="24" t="s">
        <v>25</v>
      </c>
      <c r="J23" s="22" t="str">
        <f>IF('Rekapitulace stavby'!AN19="","",'Rekapitulace stavby'!AN19)</f>
        <v/>
      </c>
      <c r="L23" s="29"/>
    </row>
    <row r="24" spans="2:12" s="1" customFormat="1" ht="18" customHeight="1" x14ac:dyDescent="0.2">
      <c r="B24" s="29"/>
      <c r="E24" s="22" t="str">
        <f>IF('Rekapitulace stavby'!E20="","",'Rekapitulace stavby'!E20)</f>
        <v xml:space="preserve"> </v>
      </c>
      <c r="I24" s="24" t="s">
        <v>26</v>
      </c>
      <c r="J24" s="22" t="str">
        <f>IF('Rekapitulace stavby'!AN20="","",'Rekapitulace stavby'!AN20)</f>
        <v/>
      </c>
      <c r="L24" s="29"/>
    </row>
    <row r="25" spans="2:12" s="1" customFormat="1" ht="6.95" customHeight="1" x14ac:dyDescent="0.2">
      <c r="B25" s="29"/>
      <c r="L25" s="29"/>
    </row>
    <row r="26" spans="2:12" s="1" customFormat="1" ht="12" customHeight="1" x14ac:dyDescent="0.2">
      <c r="B26" s="29"/>
      <c r="D26" s="24" t="s">
        <v>32</v>
      </c>
      <c r="L26" s="29"/>
    </row>
    <row r="27" spans="2:12" s="7" customFormat="1" ht="16.5" customHeight="1" x14ac:dyDescent="0.2">
      <c r="B27" s="83"/>
      <c r="E27" s="263" t="s">
        <v>3</v>
      </c>
      <c r="F27" s="263"/>
      <c r="G27" s="263"/>
      <c r="H27" s="263"/>
      <c r="L27" s="83"/>
    </row>
    <row r="28" spans="2:12" s="1" customFormat="1" ht="6.95" customHeight="1" x14ac:dyDescent="0.2">
      <c r="B28" s="29"/>
      <c r="L28" s="29"/>
    </row>
    <row r="29" spans="2:12" s="1" customFormat="1" ht="6.95" customHeight="1" x14ac:dyDescent="0.2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 x14ac:dyDescent="0.2">
      <c r="B30" s="29"/>
      <c r="D30" s="84" t="s">
        <v>34</v>
      </c>
      <c r="J30" s="60">
        <f>ROUND(J79, 2)</f>
        <v>0</v>
      </c>
      <c r="L30" s="29"/>
    </row>
    <row r="31" spans="2:12" s="1" customFormat="1" ht="6.95" customHeight="1" x14ac:dyDescent="0.2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 x14ac:dyDescent="0.2">
      <c r="B32" s="29"/>
      <c r="F32" s="32" t="s">
        <v>36</v>
      </c>
      <c r="I32" s="32" t="s">
        <v>35</v>
      </c>
      <c r="J32" s="32" t="s">
        <v>37</v>
      </c>
      <c r="L32" s="29"/>
    </row>
    <row r="33" spans="2:12" s="1" customFormat="1" ht="14.45" customHeight="1" x14ac:dyDescent="0.2">
      <c r="B33" s="29"/>
      <c r="D33" s="49" t="s">
        <v>38</v>
      </c>
      <c r="E33" s="24" t="s">
        <v>39</v>
      </c>
      <c r="F33" s="85">
        <f>ROUND((SUM(BE79:BE389)),  2)</f>
        <v>0</v>
      </c>
      <c r="I33" s="86">
        <v>0.21</v>
      </c>
      <c r="J33" s="85">
        <f>ROUND(((SUM(BE79:BE389))*I33),  2)</f>
        <v>0</v>
      </c>
      <c r="L33" s="29"/>
    </row>
    <row r="34" spans="2:12" s="1" customFormat="1" ht="14.45" customHeight="1" x14ac:dyDescent="0.2">
      <c r="B34" s="29"/>
      <c r="E34" s="24" t="s">
        <v>40</v>
      </c>
      <c r="F34" s="85">
        <f>ROUND((SUM(BF79:BF389)),  2)</f>
        <v>0</v>
      </c>
      <c r="I34" s="86">
        <v>0.12</v>
      </c>
      <c r="J34" s="85">
        <f>ROUND(((SUM(BF79:BF389))*I34),  2)</f>
        <v>0</v>
      </c>
      <c r="L34" s="29"/>
    </row>
    <row r="35" spans="2:12" s="1" customFormat="1" ht="14.45" hidden="1" customHeight="1" x14ac:dyDescent="0.2">
      <c r="B35" s="29"/>
      <c r="E35" s="24" t="s">
        <v>41</v>
      </c>
      <c r="F35" s="85">
        <f>ROUND((SUM(BG79:BG389)),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 x14ac:dyDescent="0.2">
      <c r="B36" s="29"/>
      <c r="E36" s="24" t="s">
        <v>42</v>
      </c>
      <c r="F36" s="85">
        <f>ROUND((SUM(BH79:BH389)),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 x14ac:dyDescent="0.2">
      <c r="B37" s="29"/>
      <c r="E37" s="24" t="s">
        <v>43</v>
      </c>
      <c r="F37" s="85">
        <f>ROUND((SUM(BI79:BI389)),  2)</f>
        <v>0</v>
      </c>
      <c r="I37" s="86">
        <v>0</v>
      </c>
      <c r="J37" s="85">
        <f>0</f>
        <v>0</v>
      </c>
      <c r="L37" s="29"/>
    </row>
    <row r="38" spans="2:12" s="1" customFormat="1" ht="6.95" customHeight="1" x14ac:dyDescent="0.2">
      <c r="B38" s="29"/>
      <c r="L38" s="29"/>
    </row>
    <row r="39" spans="2:12" s="1" customFormat="1" ht="25.35" customHeight="1" x14ac:dyDescent="0.2">
      <c r="B39" s="29"/>
      <c r="C39" s="87"/>
      <c r="D39" s="88" t="s">
        <v>44</v>
      </c>
      <c r="E39" s="51"/>
      <c r="F39" s="51"/>
      <c r="G39" s="89" t="s">
        <v>45</v>
      </c>
      <c r="H39" s="90" t="s">
        <v>46</v>
      </c>
      <c r="I39" s="51"/>
      <c r="J39" s="91">
        <f>SUM(J30:J37)</f>
        <v>0</v>
      </c>
      <c r="K39" s="92"/>
      <c r="L39" s="29"/>
    </row>
    <row r="40" spans="2:12" s="1" customFormat="1" ht="14.45" customHeight="1" x14ac:dyDescent="0.2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 x14ac:dyDescent="0.2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 x14ac:dyDescent="0.2">
      <c r="B45" s="29"/>
      <c r="C45" s="18" t="s">
        <v>94</v>
      </c>
      <c r="L45" s="29"/>
    </row>
    <row r="46" spans="2:12" s="1" customFormat="1" ht="6.95" customHeight="1" x14ac:dyDescent="0.2">
      <c r="B46" s="29"/>
      <c r="L46" s="29"/>
    </row>
    <row r="47" spans="2:12" s="1" customFormat="1" ht="12" customHeight="1" x14ac:dyDescent="0.2">
      <c r="B47" s="29"/>
      <c r="C47" s="24" t="s">
        <v>17</v>
      </c>
      <c r="L47" s="29"/>
    </row>
    <row r="48" spans="2:12" s="1" customFormat="1" ht="16.5" customHeight="1" x14ac:dyDescent="0.2">
      <c r="B48" s="29"/>
      <c r="E48" s="286" t="str">
        <f>E7</f>
        <v>Údržba, opravy a odstraňování závad u ST OŘ Brno 2026-2028 - ST Brno</v>
      </c>
      <c r="F48" s="287"/>
      <c r="G48" s="287"/>
      <c r="H48" s="287"/>
      <c r="L48" s="29"/>
    </row>
    <row r="49" spans="2:47" s="1" customFormat="1" ht="12" customHeight="1" x14ac:dyDescent="0.2">
      <c r="B49" s="29"/>
      <c r="C49" s="24" t="s">
        <v>92</v>
      </c>
      <c r="L49" s="29"/>
    </row>
    <row r="50" spans="2:47" s="1" customFormat="1" ht="16.5" customHeight="1" x14ac:dyDescent="0.2">
      <c r="B50" s="29"/>
      <c r="E50" s="276" t="str">
        <f>E9</f>
        <v>01.3 - Materiál železničn...</v>
      </c>
      <c r="F50" s="285"/>
      <c r="G50" s="285"/>
      <c r="H50" s="285"/>
      <c r="L50" s="29"/>
    </row>
    <row r="51" spans="2:47" s="1" customFormat="1" ht="6.95" customHeight="1" x14ac:dyDescent="0.2">
      <c r="B51" s="29"/>
      <c r="L51" s="29"/>
    </row>
    <row r="52" spans="2:47" s="1" customFormat="1" ht="12" customHeight="1" x14ac:dyDescent="0.2">
      <c r="B52" s="29"/>
      <c r="C52" s="24" t="s">
        <v>20</v>
      </c>
      <c r="F52" s="22" t="str">
        <f>F12</f>
        <v xml:space="preserve"> </v>
      </c>
      <c r="I52" s="24" t="s">
        <v>22</v>
      </c>
      <c r="J52" s="46" t="str">
        <f>IF(J12="","",J12)</f>
        <v>13. 10. 2025</v>
      </c>
      <c r="L52" s="29"/>
    </row>
    <row r="53" spans="2:47" s="1" customFormat="1" ht="6.95" customHeight="1" x14ac:dyDescent="0.2">
      <c r="B53" s="29"/>
      <c r="L53" s="29"/>
    </row>
    <row r="54" spans="2:47" s="1" customFormat="1" ht="15.2" customHeight="1" x14ac:dyDescent="0.2">
      <c r="B54" s="29"/>
      <c r="C54" s="24" t="s">
        <v>24</v>
      </c>
      <c r="F54" s="22" t="str">
        <f>E15</f>
        <v xml:space="preserve"> </v>
      </c>
      <c r="I54" s="24" t="s">
        <v>29</v>
      </c>
      <c r="J54" s="27" t="str">
        <f>E21</f>
        <v xml:space="preserve"> </v>
      </c>
      <c r="L54" s="29"/>
    </row>
    <row r="55" spans="2:47" s="1" customFormat="1" ht="15.2" customHeight="1" x14ac:dyDescent="0.2">
      <c r="B55" s="29"/>
      <c r="C55" s="24" t="s">
        <v>27</v>
      </c>
      <c r="F55" s="22" t="str">
        <f>IF(E18="","",E18)</f>
        <v>Vyplň údaj</v>
      </c>
      <c r="I55" s="24" t="s">
        <v>31</v>
      </c>
      <c r="J55" s="27" t="str">
        <f>E24</f>
        <v xml:space="preserve"> </v>
      </c>
      <c r="L55" s="29"/>
    </row>
    <row r="56" spans="2:47" s="1" customFormat="1" ht="10.35" customHeight="1" x14ac:dyDescent="0.2">
      <c r="B56" s="29"/>
      <c r="L56" s="29"/>
    </row>
    <row r="57" spans="2:47" s="1" customFormat="1" ht="29.25" customHeight="1" x14ac:dyDescent="0.2">
      <c r="B57" s="29"/>
      <c r="C57" s="93" t="s">
        <v>95</v>
      </c>
      <c r="D57" s="87"/>
      <c r="E57" s="87"/>
      <c r="F57" s="87"/>
      <c r="G57" s="87"/>
      <c r="H57" s="87"/>
      <c r="I57" s="87"/>
      <c r="J57" s="94" t="s">
        <v>96</v>
      </c>
      <c r="K57" s="87"/>
      <c r="L57" s="29"/>
    </row>
    <row r="58" spans="2:47" s="1" customFormat="1" ht="10.35" customHeight="1" x14ac:dyDescent="0.2">
      <c r="B58" s="29"/>
      <c r="L58" s="29"/>
    </row>
    <row r="59" spans="2:47" s="1" customFormat="1" ht="22.9" customHeight="1" x14ac:dyDescent="0.2">
      <c r="B59" s="29"/>
      <c r="C59" s="95" t="s">
        <v>66</v>
      </c>
      <c r="J59" s="60">
        <f>J79</f>
        <v>0</v>
      </c>
      <c r="L59" s="29"/>
      <c r="AU59" s="14" t="s">
        <v>97</v>
      </c>
    </row>
    <row r="60" spans="2:47" s="1" customFormat="1" ht="21.75" customHeight="1" x14ac:dyDescent="0.2">
      <c r="B60" s="29"/>
      <c r="L60" s="29"/>
    </row>
    <row r="61" spans="2:47" s="1" customFormat="1" ht="6.95" customHeight="1" x14ac:dyDescent="0.2"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29"/>
    </row>
    <row r="65" spans="2:65" s="1" customFormat="1" ht="6.95" customHeight="1" x14ac:dyDescent="0.2"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29"/>
    </row>
    <row r="66" spans="2:65" s="1" customFormat="1" ht="24.95" customHeight="1" x14ac:dyDescent="0.2">
      <c r="B66" s="29"/>
      <c r="C66" s="18" t="s">
        <v>100</v>
      </c>
      <c r="L66" s="29"/>
    </row>
    <row r="67" spans="2:65" s="1" customFormat="1" ht="6.95" customHeight="1" x14ac:dyDescent="0.2">
      <c r="B67" s="29"/>
      <c r="L67" s="29"/>
    </row>
    <row r="68" spans="2:65" s="1" customFormat="1" ht="12" customHeight="1" x14ac:dyDescent="0.2">
      <c r="B68" s="29"/>
      <c r="C68" s="24" t="s">
        <v>17</v>
      </c>
      <c r="L68" s="29"/>
    </row>
    <row r="69" spans="2:65" s="1" customFormat="1" ht="16.5" customHeight="1" x14ac:dyDescent="0.2">
      <c r="B69" s="29"/>
      <c r="E69" s="286" t="str">
        <f>E7</f>
        <v>Údržba, opravy a odstraňování závad u ST OŘ Brno 2026-2028 - ST Brno</v>
      </c>
      <c r="F69" s="287"/>
      <c r="G69" s="287"/>
      <c r="H69" s="287"/>
      <c r="L69" s="29"/>
    </row>
    <row r="70" spans="2:65" s="1" customFormat="1" ht="12" customHeight="1" x14ac:dyDescent="0.2">
      <c r="B70" s="29"/>
      <c r="C70" s="24" t="s">
        <v>92</v>
      </c>
      <c r="L70" s="29"/>
    </row>
    <row r="71" spans="2:65" s="1" customFormat="1" ht="16.5" customHeight="1" x14ac:dyDescent="0.2">
      <c r="B71" s="29"/>
      <c r="E71" s="276" t="str">
        <f>E9</f>
        <v>01.3 - Materiál železničn...</v>
      </c>
      <c r="F71" s="285"/>
      <c r="G71" s="285"/>
      <c r="H71" s="285"/>
      <c r="L71" s="29"/>
    </row>
    <row r="72" spans="2:65" s="1" customFormat="1" ht="6.95" customHeight="1" x14ac:dyDescent="0.2">
      <c r="B72" s="29"/>
      <c r="L72" s="29"/>
    </row>
    <row r="73" spans="2:65" s="1" customFormat="1" ht="12" customHeight="1" x14ac:dyDescent="0.2">
      <c r="B73" s="29"/>
      <c r="C73" s="24" t="s">
        <v>20</v>
      </c>
      <c r="F73" s="22" t="str">
        <f>F12</f>
        <v xml:space="preserve"> </v>
      </c>
      <c r="I73" s="24" t="s">
        <v>22</v>
      </c>
      <c r="J73" s="46" t="str">
        <f>IF(J12="","",J12)</f>
        <v>13. 10. 2025</v>
      </c>
      <c r="L73" s="29"/>
    </row>
    <row r="74" spans="2:65" s="1" customFormat="1" ht="6.95" customHeight="1" x14ac:dyDescent="0.2">
      <c r="B74" s="29"/>
      <c r="L74" s="29"/>
    </row>
    <row r="75" spans="2:65" s="1" customFormat="1" ht="15.2" customHeight="1" x14ac:dyDescent="0.2">
      <c r="B75" s="29"/>
      <c r="C75" s="24" t="s">
        <v>24</v>
      </c>
      <c r="F75" s="22" t="str">
        <f>E15</f>
        <v xml:space="preserve"> </v>
      </c>
      <c r="I75" s="24" t="s">
        <v>29</v>
      </c>
      <c r="J75" s="27" t="str">
        <f>E21</f>
        <v xml:space="preserve"> </v>
      </c>
      <c r="L75" s="29"/>
    </row>
    <row r="76" spans="2:65" s="1" customFormat="1" ht="15.2" customHeight="1" x14ac:dyDescent="0.2">
      <c r="B76" s="29"/>
      <c r="C76" s="24" t="s">
        <v>27</v>
      </c>
      <c r="F76" s="22" t="str">
        <f>IF(E18="","",E18)</f>
        <v>Vyplň údaj</v>
      </c>
      <c r="I76" s="24" t="s">
        <v>31</v>
      </c>
      <c r="J76" s="27" t="str">
        <f>E24</f>
        <v xml:space="preserve"> </v>
      </c>
      <c r="L76" s="29"/>
    </row>
    <row r="77" spans="2:65" s="1" customFormat="1" ht="10.35" customHeight="1" x14ac:dyDescent="0.2">
      <c r="B77" s="29"/>
      <c r="L77" s="29"/>
    </row>
    <row r="78" spans="2:65" s="10" customFormat="1" ht="29.25" customHeight="1" x14ac:dyDescent="0.2">
      <c r="B78" s="104"/>
      <c r="C78" s="105" t="s">
        <v>101</v>
      </c>
      <c r="D78" s="106" t="s">
        <v>53</v>
      </c>
      <c r="E78" s="106" t="s">
        <v>49</v>
      </c>
      <c r="F78" s="106" t="s">
        <v>50</v>
      </c>
      <c r="G78" s="106" t="s">
        <v>102</v>
      </c>
      <c r="H78" s="297" t="s">
        <v>3697</v>
      </c>
      <c r="I78" s="106" t="s">
        <v>104</v>
      </c>
      <c r="J78" s="106" t="s">
        <v>96</v>
      </c>
      <c r="K78" s="107" t="s">
        <v>105</v>
      </c>
      <c r="L78" s="104"/>
      <c r="M78" s="53" t="s">
        <v>3</v>
      </c>
      <c r="N78" s="54" t="s">
        <v>38</v>
      </c>
      <c r="O78" s="54" t="s">
        <v>106</v>
      </c>
      <c r="P78" s="54" t="s">
        <v>107</v>
      </c>
      <c r="Q78" s="54" t="s">
        <v>108</v>
      </c>
      <c r="R78" s="54" t="s">
        <v>109</v>
      </c>
      <c r="S78" s="54" t="s">
        <v>110</v>
      </c>
      <c r="T78" s="55" t="s">
        <v>111</v>
      </c>
    </row>
    <row r="79" spans="2:65" s="1" customFormat="1" ht="22.9" customHeight="1" x14ac:dyDescent="0.25">
      <c r="B79" s="29"/>
      <c r="C79" s="58" t="s">
        <v>112</v>
      </c>
      <c r="J79" s="108">
        <f>BK79</f>
        <v>0</v>
      </c>
      <c r="L79" s="29"/>
      <c r="M79" s="56"/>
      <c r="N79" s="47"/>
      <c r="O79" s="47"/>
      <c r="P79" s="109">
        <f>SUM(P80:P389)</f>
        <v>0</v>
      </c>
      <c r="Q79" s="47"/>
      <c r="R79" s="109">
        <f>SUM(R80:R389)</f>
        <v>6102.8410199999989</v>
      </c>
      <c r="S79" s="47"/>
      <c r="T79" s="110">
        <f>SUM(T80:T389)</f>
        <v>0</v>
      </c>
      <c r="AT79" s="14" t="s">
        <v>67</v>
      </c>
      <c r="AU79" s="14" t="s">
        <v>97</v>
      </c>
      <c r="BK79" s="111">
        <f>SUM(BK80:BK389)</f>
        <v>0</v>
      </c>
    </row>
    <row r="80" spans="2:65" s="1" customFormat="1" ht="16.5" customHeight="1" x14ac:dyDescent="0.2">
      <c r="B80" s="124"/>
      <c r="C80" s="149" t="s">
        <v>76</v>
      </c>
      <c r="D80" s="149" t="s">
        <v>2752</v>
      </c>
      <c r="E80" s="150" t="s">
        <v>2753</v>
      </c>
      <c r="F80" s="151" t="s">
        <v>2754</v>
      </c>
      <c r="G80" s="152" t="s">
        <v>1453</v>
      </c>
      <c r="H80" s="153">
        <v>5000</v>
      </c>
      <c r="I80" s="154"/>
      <c r="J80" s="155">
        <f t="shared" ref="J80:J143" si="0">ROUND(I80*H80,2)</f>
        <v>0</v>
      </c>
      <c r="K80" s="151" t="s">
        <v>122</v>
      </c>
      <c r="L80" s="156"/>
      <c r="M80" s="157" t="s">
        <v>3</v>
      </c>
      <c r="N80" s="158" t="s">
        <v>39</v>
      </c>
      <c r="P80" s="134">
        <f t="shared" ref="P80:P143" si="1">O80*H80</f>
        <v>0</v>
      </c>
      <c r="Q80" s="134">
        <v>1</v>
      </c>
      <c r="R80" s="134">
        <f t="shared" ref="R80:R143" si="2">Q80*H80</f>
        <v>5000</v>
      </c>
      <c r="S80" s="134">
        <v>0</v>
      </c>
      <c r="T80" s="135">
        <f t="shared" ref="T80:T143" si="3">S80*H80</f>
        <v>0</v>
      </c>
      <c r="AR80" s="136" t="s">
        <v>137</v>
      </c>
      <c r="AT80" s="136" t="s">
        <v>2752</v>
      </c>
      <c r="AU80" s="136" t="s">
        <v>68</v>
      </c>
      <c r="AY80" s="14" t="s">
        <v>115</v>
      </c>
      <c r="BE80" s="137">
        <f t="shared" ref="BE80:BE143" si="4">IF(N80="základní",J80,0)</f>
        <v>0</v>
      </c>
      <c r="BF80" s="137">
        <f t="shared" ref="BF80:BF143" si="5">IF(N80="snížená",J80,0)</f>
        <v>0</v>
      </c>
      <c r="BG80" s="137">
        <f t="shared" ref="BG80:BG143" si="6">IF(N80="zákl. přenesená",J80,0)</f>
        <v>0</v>
      </c>
      <c r="BH80" s="137">
        <f t="shared" ref="BH80:BH143" si="7">IF(N80="sníž. přenesená",J80,0)</f>
        <v>0</v>
      </c>
      <c r="BI80" s="137">
        <f t="shared" ref="BI80:BI143" si="8">IF(N80="nulová",J80,0)</f>
        <v>0</v>
      </c>
      <c r="BJ80" s="14" t="s">
        <v>76</v>
      </c>
      <c r="BK80" s="137">
        <f t="shared" ref="BK80:BK143" si="9">ROUND(I80*H80,2)</f>
        <v>0</v>
      </c>
      <c r="BL80" s="14" t="s">
        <v>123</v>
      </c>
      <c r="BM80" s="136" t="s">
        <v>78</v>
      </c>
    </row>
    <row r="81" spans="2:65" s="1" customFormat="1" ht="16.5" customHeight="1" x14ac:dyDescent="0.2">
      <c r="B81" s="124"/>
      <c r="C81" s="149" t="s">
        <v>78</v>
      </c>
      <c r="D81" s="149" t="s">
        <v>2752</v>
      </c>
      <c r="E81" s="150" t="s">
        <v>2755</v>
      </c>
      <c r="F81" s="151" t="s">
        <v>2756</v>
      </c>
      <c r="G81" s="152" t="s">
        <v>1453</v>
      </c>
      <c r="H81" s="153">
        <v>100</v>
      </c>
      <c r="I81" s="154"/>
      <c r="J81" s="155">
        <f t="shared" si="0"/>
        <v>0</v>
      </c>
      <c r="K81" s="151" t="s">
        <v>122</v>
      </c>
      <c r="L81" s="156"/>
      <c r="M81" s="157" t="s">
        <v>3</v>
      </c>
      <c r="N81" s="158" t="s">
        <v>39</v>
      </c>
      <c r="P81" s="134">
        <f t="shared" si="1"/>
        <v>0</v>
      </c>
      <c r="Q81" s="134">
        <v>1</v>
      </c>
      <c r="R81" s="134">
        <f t="shared" si="2"/>
        <v>100</v>
      </c>
      <c r="S81" s="134">
        <v>0</v>
      </c>
      <c r="T81" s="135">
        <f t="shared" si="3"/>
        <v>0</v>
      </c>
      <c r="AR81" s="136" t="s">
        <v>137</v>
      </c>
      <c r="AT81" s="136" t="s">
        <v>2752</v>
      </c>
      <c r="AU81" s="136" t="s">
        <v>68</v>
      </c>
      <c r="AY81" s="14" t="s">
        <v>115</v>
      </c>
      <c r="BE81" s="137">
        <f t="shared" si="4"/>
        <v>0</v>
      </c>
      <c r="BF81" s="137">
        <f t="shared" si="5"/>
        <v>0</v>
      </c>
      <c r="BG81" s="137">
        <f t="shared" si="6"/>
        <v>0</v>
      </c>
      <c r="BH81" s="137">
        <f t="shared" si="7"/>
        <v>0</v>
      </c>
      <c r="BI81" s="137">
        <f t="shared" si="8"/>
        <v>0</v>
      </c>
      <c r="BJ81" s="14" t="s">
        <v>76</v>
      </c>
      <c r="BK81" s="137">
        <f t="shared" si="9"/>
        <v>0</v>
      </c>
      <c r="BL81" s="14" t="s">
        <v>123</v>
      </c>
      <c r="BM81" s="136" t="s">
        <v>123</v>
      </c>
    </row>
    <row r="82" spans="2:65" s="1" customFormat="1" ht="16.5" customHeight="1" x14ac:dyDescent="0.2">
      <c r="B82" s="124"/>
      <c r="C82" s="149" t="s">
        <v>129</v>
      </c>
      <c r="D82" s="149" t="s">
        <v>2752</v>
      </c>
      <c r="E82" s="150" t="s">
        <v>2757</v>
      </c>
      <c r="F82" s="151" t="s">
        <v>2758</v>
      </c>
      <c r="G82" s="152" t="s">
        <v>1453</v>
      </c>
      <c r="H82" s="153">
        <v>100</v>
      </c>
      <c r="I82" s="154"/>
      <c r="J82" s="155">
        <f t="shared" si="0"/>
        <v>0</v>
      </c>
      <c r="K82" s="151" t="s">
        <v>122</v>
      </c>
      <c r="L82" s="156"/>
      <c r="M82" s="157" t="s">
        <v>3</v>
      </c>
      <c r="N82" s="158" t="s">
        <v>39</v>
      </c>
      <c r="P82" s="134">
        <f t="shared" si="1"/>
        <v>0</v>
      </c>
      <c r="Q82" s="134">
        <v>1</v>
      </c>
      <c r="R82" s="134">
        <f t="shared" si="2"/>
        <v>100</v>
      </c>
      <c r="S82" s="134">
        <v>0</v>
      </c>
      <c r="T82" s="135">
        <f t="shared" si="3"/>
        <v>0</v>
      </c>
      <c r="AR82" s="136" t="s">
        <v>137</v>
      </c>
      <c r="AT82" s="136" t="s">
        <v>2752</v>
      </c>
      <c r="AU82" s="136" t="s">
        <v>68</v>
      </c>
      <c r="AY82" s="14" t="s">
        <v>115</v>
      </c>
      <c r="BE82" s="137">
        <f t="shared" si="4"/>
        <v>0</v>
      </c>
      <c r="BF82" s="137">
        <f t="shared" si="5"/>
        <v>0</v>
      </c>
      <c r="BG82" s="137">
        <f t="shared" si="6"/>
        <v>0</v>
      </c>
      <c r="BH82" s="137">
        <f t="shared" si="7"/>
        <v>0</v>
      </c>
      <c r="BI82" s="137">
        <f t="shared" si="8"/>
        <v>0</v>
      </c>
      <c r="BJ82" s="14" t="s">
        <v>76</v>
      </c>
      <c r="BK82" s="137">
        <f t="shared" si="9"/>
        <v>0</v>
      </c>
      <c r="BL82" s="14" t="s">
        <v>123</v>
      </c>
      <c r="BM82" s="136" t="s">
        <v>133</v>
      </c>
    </row>
    <row r="83" spans="2:65" s="1" customFormat="1" ht="16.5" customHeight="1" x14ac:dyDescent="0.2">
      <c r="B83" s="124"/>
      <c r="C83" s="149" t="s">
        <v>123</v>
      </c>
      <c r="D83" s="149" t="s">
        <v>2752</v>
      </c>
      <c r="E83" s="150" t="s">
        <v>2759</v>
      </c>
      <c r="F83" s="151" t="s">
        <v>2760</v>
      </c>
      <c r="G83" s="152" t="s">
        <v>1453</v>
      </c>
      <c r="H83" s="153">
        <v>20</v>
      </c>
      <c r="I83" s="154"/>
      <c r="J83" s="155">
        <f t="shared" si="0"/>
        <v>0</v>
      </c>
      <c r="K83" s="151" t="s">
        <v>122</v>
      </c>
      <c r="L83" s="156"/>
      <c r="M83" s="157" t="s">
        <v>3</v>
      </c>
      <c r="N83" s="158" t="s">
        <v>39</v>
      </c>
      <c r="P83" s="134">
        <f t="shared" si="1"/>
        <v>0</v>
      </c>
      <c r="Q83" s="134">
        <v>1</v>
      </c>
      <c r="R83" s="134">
        <f t="shared" si="2"/>
        <v>20</v>
      </c>
      <c r="S83" s="134">
        <v>0</v>
      </c>
      <c r="T83" s="135">
        <f t="shared" si="3"/>
        <v>0</v>
      </c>
      <c r="AR83" s="136" t="s">
        <v>137</v>
      </c>
      <c r="AT83" s="136" t="s">
        <v>2752</v>
      </c>
      <c r="AU83" s="136" t="s">
        <v>68</v>
      </c>
      <c r="AY83" s="14" t="s">
        <v>115</v>
      </c>
      <c r="BE83" s="137">
        <f t="shared" si="4"/>
        <v>0</v>
      </c>
      <c r="BF83" s="137">
        <f t="shared" si="5"/>
        <v>0</v>
      </c>
      <c r="BG83" s="137">
        <f t="shared" si="6"/>
        <v>0</v>
      </c>
      <c r="BH83" s="137">
        <f t="shared" si="7"/>
        <v>0</v>
      </c>
      <c r="BI83" s="137">
        <f t="shared" si="8"/>
        <v>0</v>
      </c>
      <c r="BJ83" s="14" t="s">
        <v>76</v>
      </c>
      <c r="BK83" s="137">
        <f t="shared" si="9"/>
        <v>0</v>
      </c>
      <c r="BL83" s="14" t="s">
        <v>123</v>
      </c>
      <c r="BM83" s="136" t="s">
        <v>137</v>
      </c>
    </row>
    <row r="84" spans="2:65" s="1" customFormat="1" ht="16.5" customHeight="1" x14ac:dyDescent="0.2">
      <c r="B84" s="124"/>
      <c r="C84" s="149" t="s">
        <v>711</v>
      </c>
      <c r="D84" s="149" t="s">
        <v>2752</v>
      </c>
      <c r="E84" s="150" t="s">
        <v>2761</v>
      </c>
      <c r="F84" s="151" t="s">
        <v>2762</v>
      </c>
      <c r="G84" s="152" t="s">
        <v>408</v>
      </c>
      <c r="H84" s="153">
        <v>1</v>
      </c>
      <c r="I84" s="154"/>
      <c r="J84" s="155">
        <f t="shared" si="0"/>
        <v>0</v>
      </c>
      <c r="K84" s="151" t="s">
        <v>122</v>
      </c>
      <c r="L84" s="156"/>
      <c r="M84" s="157" t="s">
        <v>3</v>
      </c>
      <c r="N84" s="158" t="s">
        <v>39</v>
      </c>
      <c r="P84" s="134">
        <f t="shared" si="1"/>
        <v>0</v>
      </c>
      <c r="Q84" s="134">
        <v>0.53</v>
      </c>
      <c r="R84" s="134">
        <f t="shared" si="2"/>
        <v>0.53</v>
      </c>
      <c r="S84" s="134">
        <v>0</v>
      </c>
      <c r="T84" s="135">
        <f t="shared" si="3"/>
        <v>0</v>
      </c>
      <c r="AR84" s="136" t="s">
        <v>137</v>
      </c>
      <c r="AT84" s="136" t="s">
        <v>2752</v>
      </c>
      <c r="AU84" s="136" t="s">
        <v>68</v>
      </c>
      <c r="AY84" s="14" t="s">
        <v>115</v>
      </c>
      <c r="BE84" s="137">
        <f t="shared" si="4"/>
        <v>0</v>
      </c>
      <c r="BF84" s="137">
        <f t="shared" si="5"/>
        <v>0</v>
      </c>
      <c r="BG84" s="137">
        <f t="shared" si="6"/>
        <v>0</v>
      </c>
      <c r="BH84" s="137">
        <f t="shared" si="7"/>
        <v>0</v>
      </c>
      <c r="BI84" s="137">
        <f t="shared" si="8"/>
        <v>0</v>
      </c>
      <c r="BJ84" s="14" t="s">
        <v>76</v>
      </c>
      <c r="BK84" s="137">
        <f t="shared" si="9"/>
        <v>0</v>
      </c>
      <c r="BL84" s="14" t="s">
        <v>123</v>
      </c>
      <c r="BM84" s="136" t="s">
        <v>2763</v>
      </c>
    </row>
    <row r="85" spans="2:65" s="1" customFormat="1" ht="16.5" customHeight="1" x14ac:dyDescent="0.2">
      <c r="B85" s="124"/>
      <c r="C85" s="149" t="s">
        <v>1306</v>
      </c>
      <c r="D85" s="149" t="s">
        <v>2752</v>
      </c>
      <c r="E85" s="150" t="s">
        <v>2764</v>
      </c>
      <c r="F85" s="151" t="s">
        <v>2765</v>
      </c>
      <c r="G85" s="152" t="s">
        <v>408</v>
      </c>
      <c r="H85" s="153">
        <v>1</v>
      </c>
      <c r="I85" s="154"/>
      <c r="J85" s="155">
        <f t="shared" si="0"/>
        <v>0</v>
      </c>
      <c r="K85" s="151" t="s">
        <v>122</v>
      </c>
      <c r="L85" s="156"/>
      <c r="M85" s="157" t="s">
        <v>3</v>
      </c>
      <c r="N85" s="158" t="s">
        <v>39</v>
      </c>
      <c r="P85" s="134">
        <f t="shared" si="1"/>
        <v>0</v>
      </c>
      <c r="Q85" s="134">
        <v>0.63</v>
      </c>
      <c r="R85" s="134">
        <f t="shared" si="2"/>
        <v>0.63</v>
      </c>
      <c r="S85" s="134">
        <v>0</v>
      </c>
      <c r="T85" s="135">
        <f t="shared" si="3"/>
        <v>0</v>
      </c>
      <c r="AR85" s="136" t="s">
        <v>137</v>
      </c>
      <c r="AT85" s="136" t="s">
        <v>2752</v>
      </c>
      <c r="AU85" s="136" t="s">
        <v>68</v>
      </c>
      <c r="AY85" s="14" t="s">
        <v>115</v>
      </c>
      <c r="BE85" s="137">
        <f t="shared" si="4"/>
        <v>0</v>
      </c>
      <c r="BF85" s="137">
        <f t="shared" si="5"/>
        <v>0</v>
      </c>
      <c r="BG85" s="137">
        <f t="shared" si="6"/>
        <v>0</v>
      </c>
      <c r="BH85" s="137">
        <f t="shared" si="7"/>
        <v>0</v>
      </c>
      <c r="BI85" s="137">
        <f t="shared" si="8"/>
        <v>0</v>
      </c>
      <c r="BJ85" s="14" t="s">
        <v>76</v>
      </c>
      <c r="BK85" s="137">
        <f t="shared" si="9"/>
        <v>0</v>
      </c>
      <c r="BL85" s="14" t="s">
        <v>123</v>
      </c>
      <c r="BM85" s="136" t="s">
        <v>2766</v>
      </c>
    </row>
    <row r="86" spans="2:65" s="1" customFormat="1" ht="16.5" customHeight="1" x14ac:dyDescent="0.2">
      <c r="B86" s="124"/>
      <c r="C86" s="149" t="s">
        <v>714</v>
      </c>
      <c r="D86" s="149" t="s">
        <v>2752</v>
      </c>
      <c r="E86" s="150" t="s">
        <v>2767</v>
      </c>
      <c r="F86" s="151" t="s">
        <v>2768</v>
      </c>
      <c r="G86" s="152" t="s">
        <v>408</v>
      </c>
      <c r="H86" s="153">
        <v>1</v>
      </c>
      <c r="I86" s="154"/>
      <c r="J86" s="155">
        <f t="shared" si="0"/>
        <v>0</v>
      </c>
      <c r="K86" s="151" t="s">
        <v>122</v>
      </c>
      <c r="L86" s="156"/>
      <c r="M86" s="157" t="s">
        <v>3</v>
      </c>
      <c r="N86" s="158" t="s">
        <v>39</v>
      </c>
      <c r="P86" s="134">
        <f t="shared" si="1"/>
        <v>0</v>
      </c>
      <c r="Q86" s="134">
        <v>0.56000000000000005</v>
      </c>
      <c r="R86" s="134">
        <f t="shared" si="2"/>
        <v>0.56000000000000005</v>
      </c>
      <c r="S86" s="134">
        <v>0</v>
      </c>
      <c r="T86" s="135">
        <f t="shared" si="3"/>
        <v>0</v>
      </c>
      <c r="AR86" s="136" t="s">
        <v>137</v>
      </c>
      <c r="AT86" s="136" t="s">
        <v>2752</v>
      </c>
      <c r="AU86" s="136" t="s">
        <v>68</v>
      </c>
      <c r="AY86" s="14" t="s">
        <v>115</v>
      </c>
      <c r="BE86" s="137">
        <f t="shared" si="4"/>
        <v>0</v>
      </c>
      <c r="BF86" s="137">
        <f t="shared" si="5"/>
        <v>0</v>
      </c>
      <c r="BG86" s="137">
        <f t="shared" si="6"/>
        <v>0</v>
      </c>
      <c r="BH86" s="137">
        <f t="shared" si="7"/>
        <v>0</v>
      </c>
      <c r="BI86" s="137">
        <f t="shared" si="8"/>
        <v>0</v>
      </c>
      <c r="BJ86" s="14" t="s">
        <v>76</v>
      </c>
      <c r="BK86" s="137">
        <f t="shared" si="9"/>
        <v>0</v>
      </c>
      <c r="BL86" s="14" t="s">
        <v>123</v>
      </c>
      <c r="BM86" s="136" t="s">
        <v>2769</v>
      </c>
    </row>
    <row r="87" spans="2:65" s="1" customFormat="1" ht="16.5" customHeight="1" x14ac:dyDescent="0.2">
      <c r="B87" s="124"/>
      <c r="C87" s="149" t="s">
        <v>1313</v>
      </c>
      <c r="D87" s="149" t="s">
        <v>2752</v>
      </c>
      <c r="E87" s="150" t="s">
        <v>2770</v>
      </c>
      <c r="F87" s="151" t="s">
        <v>2771</v>
      </c>
      <c r="G87" s="152" t="s">
        <v>408</v>
      </c>
      <c r="H87" s="153">
        <v>1</v>
      </c>
      <c r="I87" s="154"/>
      <c r="J87" s="155">
        <f t="shared" si="0"/>
        <v>0</v>
      </c>
      <c r="K87" s="151" t="s">
        <v>122</v>
      </c>
      <c r="L87" s="156"/>
      <c r="M87" s="157" t="s">
        <v>3</v>
      </c>
      <c r="N87" s="158" t="s">
        <v>39</v>
      </c>
      <c r="P87" s="134">
        <f t="shared" si="1"/>
        <v>0</v>
      </c>
      <c r="Q87" s="134">
        <v>0.68</v>
      </c>
      <c r="R87" s="134">
        <f t="shared" si="2"/>
        <v>0.68</v>
      </c>
      <c r="S87" s="134">
        <v>0</v>
      </c>
      <c r="T87" s="135">
        <f t="shared" si="3"/>
        <v>0</v>
      </c>
      <c r="AR87" s="136" t="s">
        <v>137</v>
      </c>
      <c r="AT87" s="136" t="s">
        <v>2752</v>
      </c>
      <c r="AU87" s="136" t="s">
        <v>68</v>
      </c>
      <c r="AY87" s="14" t="s">
        <v>115</v>
      </c>
      <c r="BE87" s="137">
        <f t="shared" si="4"/>
        <v>0</v>
      </c>
      <c r="BF87" s="137">
        <f t="shared" si="5"/>
        <v>0</v>
      </c>
      <c r="BG87" s="137">
        <f t="shared" si="6"/>
        <v>0</v>
      </c>
      <c r="BH87" s="137">
        <f t="shared" si="7"/>
        <v>0</v>
      </c>
      <c r="BI87" s="137">
        <f t="shared" si="8"/>
        <v>0</v>
      </c>
      <c r="BJ87" s="14" t="s">
        <v>76</v>
      </c>
      <c r="BK87" s="137">
        <f t="shared" si="9"/>
        <v>0</v>
      </c>
      <c r="BL87" s="14" t="s">
        <v>123</v>
      </c>
      <c r="BM87" s="136" t="s">
        <v>2772</v>
      </c>
    </row>
    <row r="88" spans="2:65" s="1" customFormat="1" ht="16.5" customHeight="1" x14ac:dyDescent="0.2">
      <c r="B88" s="124"/>
      <c r="C88" s="149" t="s">
        <v>116</v>
      </c>
      <c r="D88" s="149" t="s">
        <v>2752</v>
      </c>
      <c r="E88" s="150" t="s">
        <v>2773</v>
      </c>
      <c r="F88" s="151" t="s">
        <v>2774</v>
      </c>
      <c r="G88" s="152" t="s">
        <v>1453</v>
      </c>
      <c r="H88" s="153">
        <v>20</v>
      </c>
      <c r="I88" s="154"/>
      <c r="J88" s="155">
        <f t="shared" si="0"/>
        <v>0</v>
      </c>
      <c r="K88" s="151" t="s">
        <v>122</v>
      </c>
      <c r="L88" s="156"/>
      <c r="M88" s="157" t="s">
        <v>3</v>
      </c>
      <c r="N88" s="158" t="s">
        <v>39</v>
      </c>
      <c r="P88" s="134">
        <f t="shared" si="1"/>
        <v>0</v>
      </c>
      <c r="Q88" s="134">
        <v>1</v>
      </c>
      <c r="R88" s="134">
        <f t="shared" si="2"/>
        <v>20</v>
      </c>
      <c r="S88" s="134">
        <v>0</v>
      </c>
      <c r="T88" s="135">
        <f t="shared" si="3"/>
        <v>0</v>
      </c>
      <c r="AR88" s="136" t="s">
        <v>137</v>
      </c>
      <c r="AT88" s="136" t="s">
        <v>2752</v>
      </c>
      <c r="AU88" s="136" t="s">
        <v>68</v>
      </c>
      <c r="AY88" s="14" t="s">
        <v>115</v>
      </c>
      <c r="BE88" s="137">
        <f t="shared" si="4"/>
        <v>0</v>
      </c>
      <c r="BF88" s="137">
        <f t="shared" si="5"/>
        <v>0</v>
      </c>
      <c r="BG88" s="137">
        <f t="shared" si="6"/>
        <v>0</v>
      </c>
      <c r="BH88" s="137">
        <f t="shared" si="7"/>
        <v>0</v>
      </c>
      <c r="BI88" s="137">
        <f t="shared" si="8"/>
        <v>0</v>
      </c>
      <c r="BJ88" s="14" t="s">
        <v>76</v>
      </c>
      <c r="BK88" s="137">
        <f t="shared" si="9"/>
        <v>0</v>
      </c>
      <c r="BL88" s="14" t="s">
        <v>123</v>
      </c>
      <c r="BM88" s="136" t="s">
        <v>141</v>
      </c>
    </row>
    <row r="89" spans="2:65" s="1" customFormat="1" ht="16.5" customHeight="1" x14ac:dyDescent="0.2">
      <c r="B89" s="124"/>
      <c r="C89" s="149" t="s">
        <v>133</v>
      </c>
      <c r="D89" s="149" t="s">
        <v>2752</v>
      </c>
      <c r="E89" s="150" t="s">
        <v>2775</v>
      </c>
      <c r="F89" s="151" t="s">
        <v>2776</v>
      </c>
      <c r="G89" s="152" t="s">
        <v>1453</v>
      </c>
      <c r="H89" s="153">
        <v>20</v>
      </c>
      <c r="I89" s="154"/>
      <c r="J89" s="155">
        <f t="shared" si="0"/>
        <v>0</v>
      </c>
      <c r="K89" s="151" t="s">
        <v>122</v>
      </c>
      <c r="L89" s="156"/>
      <c r="M89" s="157" t="s">
        <v>3</v>
      </c>
      <c r="N89" s="158" t="s">
        <v>39</v>
      </c>
      <c r="P89" s="134">
        <f t="shared" si="1"/>
        <v>0</v>
      </c>
      <c r="Q89" s="134">
        <v>1</v>
      </c>
      <c r="R89" s="134">
        <f t="shared" si="2"/>
        <v>20</v>
      </c>
      <c r="S89" s="134">
        <v>0</v>
      </c>
      <c r="T89" s="135">
        <f t="shared" si="3"/>
        <v>0</v>
      </c>
      <c r="AR89" s="136" t="s">
        <v>137</v>
      </c>
      <c r="AT89" s="136" t="s">
        <v>2752</v>
      </c>
      <c r="AU89" s="136" t="s">
        <v>68</v>
      </c>
      <c r="AY89" s="14" t="s">
        <v>115</v>
      </c>
      <c r="BE89" s="137">
        <f t="shared" si="4"/>
        <v>0</v>
      </c>
      <c r="BF89" s="137">
        <f t="shared" si="5"/>
        <v>0</v>
      </c>
      <c r="BG89" s="137">
        <f t="shared" si="6"/>
        <v>0</v>
      </c>
      <c r="BH89" s="137">
        <f t="shared" si="7"/>
        <v>0</v>
      </c>
      <c r="BI89" s="137">
        <f t="shared" si="8"/>
        <v>0</v>
      </c>
      <c r="BJ89" s="14" t="s">
        <v>76</v>
      </c>
      <c r="BK89" s="137">
        <f t="shared" si="9"/>
        <v>0</v>
      </c>
      <c r="BL89" s="14" t="s">
        <v>123</v>
      </c>
      <c r="BM89" s="136" t="s">
        <v>9</v>
      </c>
    </row>
    <row r="90" spans="2:65" s="1" customFormat="1" ht="16.5" customHeight="1" x14ac:dyDescent="0.2">
      <c r="B90" s="124"/>
      <c r="C90" s="149" t="s">
        <v>144</v>
      </c>
      <c r="D90" s="149" t="s">
        <v>2752</v>
      </c>
      <c r="E90" s="150" t="s">
        <v>2777</v>
      </c>
      <c r="F90" s="151" t="s">
        <v>2778</v>
      </c>
      <c r="G90" s="152" t="s">
        <v>1453</v>
      </c>
      <c r="H90" s="153">
        <v>200</v>
      </c>
      <c r="I90" s="154"/>
      <c r="J90" s="155">
        <f t="shared" si="0"/>
        <v>0</v>
      </c>
      <c r="K90" s="151" t="s">
        <v>122</v>
      </c>
      <c r="L90" s="156"/>
      <c r="M90" s="157" t="s">
        <v>3</v>
      </c>
      <c r="N90" s="158" t="s">
        <v>39</v>
      </c>
      <c r="P90" s="134">
        <f t="shared" si="1"/>
        <v>0</v>
      </c>
      <c r="Q90" s="134">
        <v>1</v>
      </c>
      <c r="R90" s="134">
        <f t="shared" si="2"/>
        <v>200</v>
      </c>
      <c r="S90" s="134">
        <v>0</v>
      </c>
      <c r="T90" s="135">
        <f t="shared" si="3"/>
        <v>0</v>
      </c>
      <c r="AR90" s="136" t="s">
        <v>137</v>
      </c>
      <c r="AT90" s="136" t="s">
        <v>2752</v>
      </c>
      <c r="AU90" s="136" t="s">
        <v>68</v>
      </c>
      <c r="AY90" s="14" t="s">
        <v>115</v>
      </c>
      <c r="BE90" s="137">
        <f t="shared" si="4"/>
        <v>0</v>
      </c>
      <c r="BF90" s="137">
        <f t="shared" si="5"/>
        <v>0</v>
      </c>
      <c r="BG90" s="137">
        <f t="shared" si="6"/>
        <v>0</v>
      </c>
      <c r="BH90" s="137">
        <f t="shared" si="7"/>
        <v>0</v>
      </c>
      <c r="BI90" s="137">
        <f t="shared" si="8"/>
        <v>0</v>
      </c>
      <c r="BJ90" s="14" t="s">
        <v>76</v>
      </c>
      <c r="BK90" s="137">
        <f t="shared" si="9"/>
        <v>0</v>
      </c>
      <c r="BL90" s="14" t="s">
        <v>123</v>
      </c>
      <c r="BM90" s="136" t="s">
        <v>148</v>
      </c>
    </row>
    <row r="91" spans="2:65" s="1" customFormat="1" ht="16.5" customHeight="1" x14ac:dyDescent="0.2">
      <c r="B91" s="124"/>
      <c r="C91" s="149" t="s">
        <v>137</v>
      </c>
      <c r="D91" s="149" t="s">
        <v>2752</v>
      </c>
      <c r="E91" s="150" t="s">
        <v>2779</v>
      </c>
      <c r="F91" s="151" t="s">
        <v>2780</v>
      </c>
      <c r="G91" s="152" t="s">
        <v>1453</v>
      </c>
      <c r="H91" s="153">
        <v>200</v>
      </c>
      <c r="I91" s="154"/>
      <c r="J91" s="155">
        <f t="shared" si="0"/>
        <v>0</v>
      </c>
      <c r="K91" s="151" t="s">
        <v>122</v>
      </c>
      <c r="L91" s="156"/>
      <c r="M91" s="157" t="s">
        <v>3</v>
      </c>
      <c r="N91" s="158" t="s">
        <v>39</v>
      </c>
      <c r="P91" s="134">
        <f t="shared" si="1"/>
        <v>0</v>
      </c>
      <c r="Q91" s="134">
        <v>1</v>
      </c>
      <c r="R91" s="134">
        <f t="shared" si="2"/>
        <v>200</v>
      </c>
      <c r="S91" s="134">
        <v>0</v>
      </c>
      <c r="T91" s="135">
        <f t="shared" si="3"/>
        <v>0</v>
      </c>
      <c r="AR91" s="136" t="s">
        <v>137</v>
      </c>
      <c r="AT91" s="136" t="s">
        <v>2752</v>
      </c>
      <c r="AU91" s="136" t="s">
        <v>68</v>
      </c>
      <c r="AY91" s="14" t="s">
        <v>115</v>
      </c>
      <c r="BE91" s="137">
        <f t="shared" si="4"/>
        <v>0</v>
      </c>
      <c r="BF91" s="137">
        <f t="shared" si="5"/>
        <v>0</v>
      </c>
      <c r="BG91" s="137">
        <f t="shared" si="6"/>
        <v>0</v>
      </c>
      <c r="BH91" s="137">
        <f t="shared" si="7"/>
        <v>0</v>
      </c>
      <c r="BI91" s="137">
        <f t="shared" si="8"/>
        <v>0</v>
      </c>
      <c r="BJ91" s="14" t="s">
        <v>76</v>
      </c>
      <c r="BK91" s="137">
        <f t="shared" si="9"/>
        <v>0</v>
      </c>
      <c r="BL91" s="14" t="s">
        <v>123</v>
      </c>
      <c r="BM91" s="136" t="s">
        <v>152</v>
      </c>
    </row>
    <row r="92" spans="2:65" s="1" customFormat="1" ht="16.5" customHeight="1" x14ac:dyDescent="0.2">
      <c r="B92" s="124"/>
      <c r="C92" s="149" t="s">
        <v>153</v>
      </c>
      <c r="D92" s="149" t="s">
        <v>2752</v>
      </c>
      <c r="E92" s="150" t="s">
        <v>2781</v>
      </c>
      <c r="F92" s="151" t="s">
        <v>2782</v>
      </c>
      <c r="G92" s="152" t="s">
        <v>1453</v>
      </c>
      <c r="H92" s="153">
        <v>5</v>
      </c>
      <c r="I92" s="154"/>
      <c r="J92" s="155">
        <f t="shared" si="0"/>
        <v>0</v>
      </c>
      <c r="K92" s="151" t="s">
        <v>122</v>
      </c>
      <c r="L92" s="156"/>
      <c r="M92" s="157" t="s">
        <v>3</v>
      </c>
      <c r="N92" s="158" t="s">
        <v>39</v>
      </c>
      <c r="P92" s="134">
        <f t="shared" si="1"/>
        <v>0</v>
      </c>
      <c r="Q92" s="134">
        <v>1</v>
      </c>
      <c r="R92" s="134">
        <f t="shared" si="2"/>
        <v>5</v>
      </c>
      <c r="S92" s="134">
        <v>0</v>
      </c>
      <c r="T92" s="135">
        <f t="shared" si="3"/>
        <v>0</v>
      </c>
      <c r="AR92" s="136" t="s">
        <v>137</v>
      </c>
      <c r="AT92" s="136" t="s">
        <v>2752</v>
      </c>
      <c r="AU92" s="136" t="s">
        <v>68</v>
      </c>
      <c r="AY92" s="14" t="s">
        <v>115</v>
      </c>
      <c r="BE92" s="137">
        <f t="shared" si="4"/>
        <v>0</v>
      </c>
      <c r="BF92" s="137">
        <f t="shared" si="5"/>
        <v>0</v>
      </c>
      <c r="BG92" s="137">
        <f t="shared" si="6"/>
        <v>0</v>
      </c>
      <c r="BH92" s="137">
        <f t="shared" si="7"/>
        <v>0</v>
      </c>
      <c r="BI92" s="137">
        <f t="shared" si="8"/>
        <v>0</v>
      </c>
      <c r="BJ92" s="14" t="s">
        <v>76</v>
      </c>
      <c r="BK92" s="137">
        <f t="shared" si="9"/>
        <v>0</v>
      </c>
      <c r="BL92" s="14" t="s">
        <v>123</v>
      </c>
      <c r="BM92" s="136" t="s">
        <v>157</v>
      </c>
    </row>
    <row r="93" spans="2:65" s="1" customFormat="1" ht="16.5" customHeight="1" x14ac:dyDescent="0.2">
      <c r="B93" s="124"/>
      <c r="C93" s="149" t="s">
        <v>141</v>
      </c>
      <c r="D93" s="149" t="s">
        <v>2752</v>
      </c>
      <c r="E93" s="150" t="s">
        <v>2783</v>
      </c>
      <c r="F93" s="151" t="s">
        <v>2784</v>
      </c>
      <c r="G93" s="152" t="s">
        <v>1453</v>
      </c>
      <c r="H93" s="153">
        <v>5</v>
      </c>
      <c r="I93" s="154"/>
      <c r="J93" s="155">
        <f t="shared" si="0"/>
        <v>0</v>
      </c>
      <c r="K93" s="151" t="s">
        <v>122</v>
      </c>
      <c r="L93" s="156"/>
      <c r="M93" s="157" t="s">
        <v>3</v>
      </c>
      <c r="N93" s="158" t="s">
        <v>39</v>
      </c>
      <c r="P93" s="134">
        <f t="shared" si="1"/>
        <v>0</v>
      </c>
      <c r="Q93" s="134">
        <v>1</v>
      </c>
      <c r="R93" s="134">
        <f t="shared" si="2"/>
        <v>5</v>
      </c>
      <c r="S93" s="134">
        <v>0</v>
      </c>
      <c r="T93" s="135">
        <f t="shared" si="3"/>
        <v>0</v>
      </c>
      <c r="AR93" s="136" t="s">
        <v>137</v>
      </c>
      <c r="AT93" s="136" t="s">
        <v>2752</v>
      </c>
      <c r="AU93" s="136" t="s">
        <v>68</v>
      </c>
      <c r="AY93" s="14" t="s">
        <v>115</v>
      </c>
      <c r="BE93" s="137">
        <f t="shared" si="4"/>
        <v>0</v>
      </c>
      <c r="BF93" s="137">
        <f t="shared" si="5"/>
        <v>0</v>
      </c>
      <c r="BG93" s="137">
        <f t="shared" si="6"/>
        <v>0</v>
      </c>
      <c r="BH93" s="137">
        <f t="shared" si="7"/>
        <v>0</v>
      </c>
      <c r="BI93" s="137">
        <f t="shared" si="8"/>
        <v>0</v>
      </c>
      <c r="BJ93" s="14" t="s">
        <v>76</v>
      </c>
      <c r="BK93" s="137">
        <f t="shared" si="9"/>
        <v>0</v>
      </c>
      <c r="BL93" s="14" t="s">
        <v>123</v>
      </c>
      <c r="BM93" s="136" t="s">
        <v>160</v>
      </c>
    </row>
    <row r="94" spans="2:65" s="1" customFormat="1" ht="16.5" customHeight="1" x14ac:dyDescent="0.2">
      <c r="B94" s="124"/>
      <c r="C94" s="149" t="s">
        <v>161</v>
      </c>
      <c r="D94" s="149" t="s">
        <v>2752</v>
      </c>
      <c r="E94" s="150" t="s">
        <v>2785</v>
      </c>
      <c r="F94" s="151" t="s">
        <v>2786</v>
      </c>
      <c r="G94" s="152" t="s">
        <v>408</v>
      </c>
      <c r="H94" s="153">
        <v>10</v>
      </c>
      <c r="I94" s="154"/>
      <c r="J94" s="155">
        <f t="shared" si="0"/>
        <v>0</v>
      </c>
      <c r="K94" s="151" t="s">
        <v>122</v>
      </c>
      <c r="L94" s="156"/>
      <c r="M94" s="157" t="s">
        <v>3</v>
      </c>
      <c r="N94" s="158" t="s">
        <v>39</v>
      </c>
      <c r="P94" s="134">
        <f t="shared" si="1"/>
        <v>0</v>
      </c>
      <c r="Q94" s="134">
        <v>9.7000000000000003E-2</v>
      </c>
      <c r="R94" s="134">
        <f t="shared" si="2"/>
        <v>0.97</v>
      </c>
      <c r="S94" s="134">
        <v>0</v>
      </c>
      <c r="T94" s="135">
        <f t="shared" si="3"/>
        <v>0</v>
      </c>
      <c r="AR94" s="136" t="s">
        <v>137</v>
      </c>
      <c r="AT94" s="136" t="s">
        <v>2752</v>
      </c>
      <c r="AU94" s="136" t="s">
        <v>68</v>
      </c>
      <c r="AY94" s="14" t="s">
        <v>115</v>
      </c>
      <c r="BE94" s="137">
        <f t="shared" si="4"/>
        <v>0</v>
      </c>
      <c r="BF94" s="137">
        <f t="shared" si="5"/>
        <v>0</v>
      </c>
      <c r="BG94" s="137">
        <f t="shared" si="6"/>
        <v>0</v>
      </c>
      <c r="BH94" s="137">
        <f t="shared" si="7"/>
        <v>0</v>
      </c>
      <c r="BI94" s="137">
        <f t="shared" si="8"/>
        <v>0</v>
      </c>
      <c r="BJ94" s="14" t="s">
        <v>76</v>
      </c>
      <c r="BK94" s="137">
        <f t="shared" si="9"/>
        <v>0</v>
      </c>
      <c r="BL94" s="14" t="s">
        <v>123</v>
      </c>
      <c r="BM94" s="136" t="s">
        <v>164</v>
      </c>
    </row>
    <row r="95" spans="2:65" s="1" customFormat="1" ht="16.5" customHeight="1" x14ac:dyDescent="0.2">
      <c r="B95" s="124"/>
      <c r="C95" s="149" t="s">
        <v>9</v>
      </c>
      <c r="D95" s="149" t="s">
        <v>2752</v>
      </c>
      <c r="E95" s="150" t="s">
        <v>2787</v>
      </c>
      <c r="F95" s="151" t="s">
        <v>2788</v>
      </c>
      <c r="G95" s="152" t="s">
        <v>408</v>
      </c>
      <c r="H95" s="153">
        <v>10</v>
      </c>
      <c r="I95" s="154"/>
      <c r="J95" s="155">
        <f t="shared" si="0"/>
        <v>0</v>
      </c>
      <c r="K95" s="151" t="s">
        <v>122</v>
      </c>
      <c r="L95" s="156"/>
      <c r="M95" s="157" t="s">
        <v>3</v>
      </c>
      <c r="N95" s="158" t="s">
        <v>39</v>
      </c>
      <c r="P95" s="134">
        <f t="shared" si="1"/>
        <v>0</v>
      </c>
      <c r="Q95" s="134">
        <v>9.8000000000000004E-2</v>
      </c>
      <c r="R95" s="134">
        <f t="shared" si="2"/>
        <v>0.98</v>
      </c>
      <c r="S95" s="134">
        <v>0</v>
      </c>
      <c r="T95" s="135">
        <f t="shared" si="3"/>
        <v>0</v>
      </c>
      <c r="AR95" s="136" t="s">
        <v>137</v>
      </c>
      <c r="AT95" s="136" t="s">
        <v>2752</v>
      </c>
      <c r="AU95" s="136" t="s">
        <v>68</v>
      </c>
      <c r="AY95" s="14" t="s">
        <v>115</v>
      </c>
      <c r="BE95" s="137">
        <f t="shared" si="4"/>
        <v>0</v>
      </c>
      <c r="BF95" s="137">
        <f t="shared" si="5"/>
        <v>0</v>
      </c>
      <c r="BG95" s="137">
        <f t="shared" si="6"/>
        <v>0</v>
      </c>
      <c r="BH95" s="137">
        <f t="shared" si="7"/>
        <v>0</v>
      </c>
      <c r="BI95" s="137">
        <f t="shared" si="8"/>
        <v>0</v>
      </c>
      <c r="BJ95" s="14" t="s">
        <v>76</v>
      </c>
      <c r="BK95" s="137">
        <f t="shared" si="9"/>
        <v>0</v>
      </c>
      <c r="BL95" s="14" t="s">
        <v>123</v>
      </c>
      <c r="BM95" s="136" t="s">
        <v>168</v>
      </c>
    </row>
    <row r="96" spans="2:65" s="1" customFormat="1" ht="16.5" customHeight="1" x14ac:dyDescent="0.2">
      <c r="B96" s="124"/>
      <c r="C96" s="149" t="s">
        <v>170</v>
      </c>
      <c r="D96" s="149" t="s">
        <v>2752</v>
      </c>
      <c r="E96" s="150" t="s">
        <v>2789</v>
      </c>
      <c r="F96" s="151" t="s">
        <v>2790</v>
      </c>
      <c r="G96" s="152" t="s">
        <v>408</v>
      </c>
      <c r="H96" s="153">
        <v>10</v>
      </c>
      <c r="I96" s="154"/>
      <c r="J96" s="155">
        <f t="shared" si="0"/>
        <v>0</v>
      </c>
      <c r="K96" s="151" t="s">
        <v>122</v>
      </c>
      <c r="L96" s="156"/>
      <c r="M96" s="157" t="s">
        <v>3</v>
      </c>
      <c r="N96" s="158" t="s">
        <v>39</v>
      </c>
      <c r="P96" s="134">
        <f t="shared" si="1"/>
        <v>0</v>
      </c>
      <c r="Q96" s="134">
        <v>8.208E-2</v>
      </c>
      <c r="R96" s="134">
        <f t="shared" si="2"/>
        <v>0.82079999999999997</v>
      </c>
      <c r="S96" s="134">
        <v>0</v>
      </c>
      <c r="T96" s="135">
        <f t="shared" si="3"/>
        <v>0</v>
      </c>
      <c r="AR96" s="136" t="s">
        <v>137</v>
      </c>
      <c r="AT96" s="136" t="s">
        <v>2752</v>
      </c>
      <c r="AU96" s="136" t="s">
        <v>68</v>
      </c>
      <c r="AY96" s="14" t="s">
        <v>115</v>
      </c>
      <c r="BE96" s="137">
        <f t="shared" si="4"/>
        <v>0</v>
      </c>
      <c r="BF96" s="137">
        <f t="shared" si="5"/>
        <v>0</v>
      </c>
      <c r="BG96" s="137">
        <f t="shared" si="6"/>
        <v>0</v>
      </c>
      <c r="BH96" s="137">
        <f t="shared" si="7"/>
        <v>0</v>
      </c>
      <c r="BI96" s="137">
        <f t="shared" si="8"/>
        <v>0</v>
      </c>
      <c r="BJ96" s="14" t="s">
        <v>76</v>
      </c>
      <c r="BK96" s="137">
        <f t="shared" si="9"/>
        <v>0</v>
      </c>
      <c r="BL96" s="14" t="s">
        <v>123</v>
      </c>
      <c r="BM96" s="136" t="s">
        <v>173</v>
      </c>
    </row>
    <row r="97" spans="2:65" s="1" customFormat="1" ht="16.5" customHeight="1" x14ac:dyDescent="0.2">
      <c r="B97" s="124"/>
      <c r="C97" s="149" t="s">
        <v>148</v>
      </c>
      <c r="D97" s="149" t="s">
        <v>2752</v>
      </c>
      <c r="E97" s="150" t="s">
        <v>2791</v>
      </c>
      <c r="F97" s="151" t="s">
        <v>2792</v>
      </c>
      <c r="G97" s="152" t="s">
        <v>408</v>
      </c>
      <c r="H97" s="153">
        <v>10</v>
      </c>
      <c r="I97" s="154"/>
      <c r="J97" s="155">
        <f t="shared" si="0"/>
        <v>0</v>
      </c>
      <c r="K97" s="151" t="s">
        <v>122</v>
      </c>
      <c r="L97" s="156"/>
      <c r="M97" s="157" t="s">
        <v>3</v>
      </c>
      <c r="N97" s="158" t="s">
        <v>39</v>
      </c>
      <c r="P97" s="134">
        <f t="shared" si="1"/>
        <v>0</v>
      </c>
      <c r="Q97" s="134">
        <v>8.5809999999999997E-2</v>
      </c>
      <c r="R97" s="134">
        <f t="shared" si="2"/>
        <v>0.85809999999999997</v>
      </c>
      <c r="S97" s="134">
        <v>0</v>
      </c>
      <c r="T97" s="135">
        <f t="shared" si="3"/>
        <v>0</v>
      </c>
      <c r="AR97" s="136" t="s">
        <v>137</v>
      </c>
      <c r="AT97" s="136" t="s">
        <v>2752</v>
      </c>
      <c r="AU97" s="136" t="s">
        <v>68</v>
      </c>
      <c r="AY97" s="14" t="s">
        <v>115</v>
      </c>
      <c r="BE97" s="137">
        <f t="shared" si="4"/>
        <v>0</v>
      </c>
      <c r="BF97" s="137">
        <f t="shared" si="5"/>
        <v>0</v>
      </c>
      <c r="BG97" s="137">
        <f t="shared" si="6"/>
        <v>0</v>
      </c>
      <c r="BH97" s="137">
        <f t="shared" si="7"/>
        <v>0</v>
      </c>
      <c r="BI97" s="137">
        <f t="shared" si="8"/>
        <v>0</v>
      </c>
      <c r="BJ97" s="14" t="s">
        <v>76</v>
      </c>
      <c r="BK97" s="137">
        <f t="shared" si="9"/>
        <v>0</v>
      </c>
      <c r="BL97" s="14" t="s">
        <v>123</v>
      </c>
      <c r="BM97" s="136" t="s">
        <v>176</v>
      </c>
    </row>
    <row r="98" spans="2:65" s="1" customFormat="1" ht="16.5" customHeight="1" x14ac:dyDescent="0.2">
      <c r="B98" s="124"/>
      <c r="C98" s="149" t="s">
        <v>178</v>
      </c>
      <c r="D98" s="149" t="s">
        <v>2752</v>
      </c>
      <c r="E98" s="150" t="s">
        <v>2793</v>
      </c>
      <c r="F98" s="151" t="s">
        <v>2794</v>
      </c>
      <c r="G98" s="152" t="s">
        <v>408</v>
      </c>
      <c r="H98" s="153">
        <v>10</v>
      </c>
      <c r="I98" s="154"/>
      <c r="J98" s="155">
        <f t="shared" si="0"/>
        <v>0</v>
      </c>
      <c r="K98" s="151" t="s">
        <v>122</v>
      </c>
      <c r="L98" s="156"/>
      <c r="M98" s="157" t="s">
        <v>3</v>
      </c>
      <c r="N98" s="158" t="s">
        <v>39</v>
      </c>
      <c r="P98" s="134">
        <f t="shared" si="1"/>
        <v>0</v>
      </c>
      <c r="Q98" s="134">
        <v>8.9539999999999995E-2</v>
      </c>
      <c r="R98" s="134">
        <f t="shared" si="2"/>
        <v>0.89539999999999997</v>
      </c>
      <c r="S98" s="134">
        <v>0</v>
      </c>
      <c r="T98" s="135">
        <f t="shared" si="3"/>
        <v>0</v>
      </c>
      <c r="AR98" s="136" t="s">
        <v>137</v>
      </c>
      <c r="AT98" s="136" t="s">
        <v>2752</v>
      </c>
      <c r="AU98" s="136" t="s">
        <v>68</v>
      </c>
      <c r="AY98" s="14" t="s">
        <v>115</v>
      </c>
      <c r="BE98" s="137">
        <f t="shared" si="4"/>
        <v>0</v>
      </c>
      <c r="BF98" s="137">
        <f t="shared" si="5"/>
        <v>0</v>
      </c>
      <c r="BG98" s="137">
        <f t="shared" si="6"/>
        <v>0</v>
      </c>
      <c r="BH98" s="137">
        <f t="shared" si="7"/>
        <v>0</v>
      </c>
      <c r="BI98" s="137">
        <f t="shared" si="8"/>
        <v>0</v>
      </c>
      <c r="BJ98" s="14" t="s">
        <v>76</v>
      </c>
      <c r="BK98" s="137">
        <f t="shared" si="9"/>
        <v>0</v>
      </c>
      <c r="BL98" s="14" t="s">
        <v>123</v>
      </c>
      <c r="BM98" s="136" t="s">
        <v>181</v>
      </c>
    </row>
    <row r="99" spans="2:65" s="1" customFormat="1" ht="16.5" customHeight="1" x14ac:dyDescent="0.2">
      <c r="B99" s="124"/>
      <c r="C99" s="149" t="s">
        <v>152</v>
      </c>
      <c r="D99" s="149" t="s">
        <v>2752</v>
      </c>
      <c r="E99" s="150" t="s">
        <v>2795</v>
      </c>
      <c r="F99" s="151" t="s">
        <v>2796</v>
      </c>
      <c r="G99" s="152" t="s">
        <v>408</v>
      </c>
      <c r="H99" s="153">
        <v>10</v>
      </c>
      <c r="I99" s="154"/>
      <c r="J99" s="155">
        <f t="shared" si="0"/>
        <v>0</v>
      </c>
      <c r="K99" s="151" t="s">
        <v>122</v>
      </c>
      <c r="L99" s="156"/>
      <c r="M99" s="157" t="s">
        <v>3</v>
      </c>
      <c r="N99" s="158" t="s">
        <v>39</v>
      </c>
      <c r="P99" s="134">
        <f t="shared" si="1"/>
        <v>0</v>
      </c>
      <c r="Q99" s="134">
        <v>9.3270000000000006E-2</v>
      </c>
      <c r="R99" s="134">
        <f t="shared" si="2"/>
        <v>0.93270000000000008</v>
      </c>
      <c r="S99" s="134">
        <v>0</v>
      </c>
      <c r="T99" s="135">
        <f t="shared" si="3"/>
        <v>0</v>
      </c>
      <c r="AR99" s="136" t="s">
        <v>137</v>
      </c>
      <c r="AT99" s="136" t="s">
        <v>2752</v>
      </c>
      <c r="AU99" s="136" t="s">
        <v>68</v>
      </c>
      <c r="AY99" s="14" t="s">
        <v>115</v>
      </c>
      <c r="BE99" s="137">
        <f t="shared" si="4"/>
        <v>0</v>
      </c>
      <c r="BF99" s="137">
        <f t="shared" si="5"/>
        <v>0</v>
      </c>
      <c r="BG99" s="137">
        <f t="shared" si="6"/>
        <v>0</v>
      </c>
      <c r="BH99" s="137">
        <f t="shared" si="7"/>
        <v>0</v>
      </c>
      <c r="BI99" s="137">
        <f t="shared" si="8"/>
        <v>0</v>
      </c>
      <c r="BJ99" s="14" t="s">
        <v>76</v>
      </c>
      <c r="BK99" s="137">
        <f t="shared" si="9"/>
        <v>0</v>
      </c>
      <c r="BL99" s="14" t="s">
        <v>123</v>
      </c>
      <c r="BM99" s="136" t="s">
        <v>184</v>
      </c>
    </row>
    <row r="100" spans="2:65" s="1" customFormat="1" ht="16.5" customHeight="1" x14ac:dyDescent="0.2">
      <c r="B100" s="124"/>
      <c r="C100" s="149" t="s">
        <v>186</v>
      </c>
      <c r="D100" s="149" t="s">
        <v>2752</v>
      </c>
      <c r="E100" s="150" t="s">
        <v>2797</v>
      </c>
      <c r="F100" s="151" t="s">
        <v>2798</v>
      </c>
      <c r="G100" s="152" t="s">
        <v>408</v>
      </c>
      <c r="H100" s="153">
        <v>10</v>
      </c>
      <c r="I100" s="154"/>
      <c r="J100" s="155">
        <f t="shared" si="0"/>
        <v>0</v>
      </c>
      <c r="K100" s="151" t="s">
        <v>122</v>
      </c>
      <c r="L100" s="156"/>
      <c r="M100" s="157" t="s">
        <v>3</v>
      </c>
      <c r="N100" s="158" t="s">
        <v>39</v>
      </c>
      <c r="P100" s="134">
        <f t="shared" si="1"/>
        <v>0</v>
      </c>
      <c r="Q100" s="134">
        <v>9.7000000000000003E-2</v>
      </c>
      <c r="R100" s="134">
        <f t="shared" si="2"/>
        <v>0.97</v>
      </c>
      <c r="S100" s="134">
        <v>0</v>
      </c>
      <c r="T100" s="135">
        <f t="shared" si="3"/>
        <v>0</v>
      </c>
      <c r="AR100" s="136" t="s">
        <v>137</v>
      </c>
      <c r="AT100" s="136" t="s">
        <v>2752</v>
      </c>
      <c r="AU100" s="136" t="s">
        <v>68</v>
      </c>
      <c r="AY100" s="14" t="s">
        <v>115</v>
      </c>
      <c r="BE100" s="137">
        <f t="shared" si="4"/>
        <v>0</v>
      </c>
      <c r="BF100" s="137">
        <f t="shared" si="5"/>
        <v>0</v>
      </c>
      <c r="BG100" s="137">
        <f t="shared" si="6"/>
        <v>0</v>
      </c>
      <c r="BH100" s="137">
        <f t="shared" si="7"/>
        <v>0</v>
      </c>
      <c r="BI100" s="137">
        <f t="shared" si="8"/>
        <v>0</v>
      </c>
      <c r="BJ100" s="14" t="s">
        <v>76</v>
      </c>
      <c r="BK100" s="137">
        <f t="shared" si="9"/>
        <v>0</v>
      </c>
      <c r="BL100" s="14" t="s">
        <v>123</v>
      </c>
      <c r="BM100" s="136" t="s">
        <v>189</v>
      </c>
    </row>
    <row r="101" spans="2:65" s="1" customFormat="1" ht="16.5" customHeight="1" x14ac:dyDescent="0.2">
      <c r="B101" s="124"/>
      <c r="C101" s="149" t="s">
        <v>157</v>
      </c>
      <c r="D101" s="149" t="s">
        <v>2752</v>
      </c>
      <c r="E101" s="150" t="s">
        <v>2799</v>
      </c>
      <c r="F101" s="151" t="s">
        <v>2800</v>
      </c>
      <c r="G101" s="152" t="s">
        <v>408</v>
      </c>
      <c r="H101" s="153">
        <v>10</v>
      </c>
      <c r="I101" s="154"/>
      <c r="J101" s="155">
        <f t="shared" si="0"/>
        <v>0</v>
      </c>
      <c r="K101" s="151" t="s">
        <v>122</v>
      </c>
      <c r="L101" s="156"/>
      <c r="M101" s="157" t="s">
        <v>3</v>
      </c>
      <c r="N101" s="158" t="s">
        <v>39</v>
      </c>
      <c r="P101" s="134">
        <f t="shared" si="1"/>
        <v>0</v>
      </c>
      <c r="Q101" s="134">
        <v>0.10073</v>
      </c>
      <c r="R101" s="134">
        <f t="shared" si="2"/>
        <v>1.0073000000000001</v>
      </c>
      <c r="S101" s="134">
        <v>0</v>
      </c>
      <c r="T101" s="135">
        <f t="shared" si="3"/>
        <v>0</v>
      </c>
      <c r="AR101" s="136" t="s">
        <v>137</v>
      </c>
      <c r="AT101" s="136" t="s">
        <v>2752</v>
      </c>
      <c r="AU101" s="136" t="s">
        <v>68</v>
      </c>
      <c r="AY101" s="14" t="s">
        <v>115</v>
      </c>
      <c r="BE101" s="137">
        <f t="shared" si="4"/>
        <v>0</v>
      </c>
      <c r="BF101" s="137">
        <f t="shared" si="5"/>
        <v>0</v>
      </c>
      <c r="BG101" s="137">
        <f t="shared" si="6"/>
        <v>0</v>
      </c>
      <c r="BH101" s="137">
        <f t="shared" si="7"/>
        <v>0</v>
      </c>
      <c r="BI101" s="137">
        <f t="shared" si="8"/>
        <v>0</v>
      </c>
      <c r="BJ101" s="14" t="s">
        <v>76</v>
      </c>
      <c r="BK101" s="137">
        <f t="shared" si="9"/>
        <v>0</v>
      </c>
      <c r="BL101" s="14" t="s">
        <v>123</v>
      </c>
      <c r="BM101" s="136" t="s">
        <v>193</v>
      </c>
    </row>
    <row r="102" spans="2:65" s="1" customFormat="1" ht="16.5" customHeight="1" x14ac:dyDescent="0.2">
      <c r="B102" s="124"/>
      <c r="C102" s="149" t="s">
        <v>195</v>
      </c>
      <c r="D102" s="149" t="s">
        <v>2752</v>
      </c>
      <c r="E102" s="150" t="s">
        <v>2801</v>
      </c>
      <c r="F102" s="151" t="s">
        <v>2802</v>
      </c>
      <c r="G102" s="152" t="s">
        <v>408</v>
      </c>
      <c r="H102" s="153">
        <v>10</v>
      </c>
      <c r="I102" s="154"/>
      <c r="J102" s="155">
        <f t="shared" si="0"/>
        <v>0</v>
      </c>
      <c r="K102" s="151" t="s">
        <v>122</v>
      </c>
      <c r="L102" s="156"/>
      <c r="M102" s="157" t="s">
        <v>3</v>
      </c>
      <c r="N102" s="158" t="s">
        <v>39</v>
      </c>
      <c r="P102" s="134">
        <f t="shared" si="1"/>
        <v>0</v>
      </c>
      <c r="Q102" s="134">
        <v>0.10446</v>
      </c>
      <c r="R102" s="134">
        <f t="shared" si="2"/>
        <v>1.0446</v>
      </c>
      <c r="S102" s="134">
        <v>0</v>
      </c>
      <c r="T102" s="135">
        <f t="shared" si="3"/>
        <v>0</v>
      </c>
      <c r="AR102" s="136" t="s">
        <v>137</v>
      </c>
      <c r="AT102" s="136" t="s">
        <v>2752</v>
      </c>
      <c r="AU102" s="136" t="s">
        <v>68</v>
      </c>
      <c r="AY102" s="14" t="s">
        <v>115</v>
      </c>
      <c r="BE102" s="137">
        <f t="shared" si="4"/>
        <v>0</v>
      </c>
      <c r="BF102" s="137">
        <f t="shared" si="5"/>
        <v>0</v>
      </c>
      <c r="BG102" s="137">
        <f t="shared" si="6"/>
        <v>0</v>
      </c>
      <c r="BH102" s="137">
        <f t="shared" si="7"/>
        <v>0</v>
      </c>
      <c r="BI102" s="137">
        <f t="shared" si="8"/>
        <v>0</v>
      </c>
      <c r="BJ102" s="14" t="s">
        <v>76</v>
      </c>
      <c r="BK102" s="137">
        <f t="shared" si="9"/>
        <v>0</v>
      </c>
      <c r="BL102" s="14" t="s">
        <v>123</v>
      </c>
      <c r="BM102" s="136" t="s">
        <v>198</v>
      </c>
    </row>
    <row r="103" spans="2:65" s="1" customFormat="1" ht="16.5" customHeight="1" x14ac:dyDescent="0.2">
      <c r="B103" s="124"/>
      <c r="C103" s="149" t="s">
        <v>160</v>
      </c>
      <c r="D103" s="149" t="s">
        <v>2752</v>
      </c>
      <c r="E103" s="150" t="s">
        <v>2803</v>
      </c>
      <c r="F103" s="151" t="s">
        <v>2804</v>
      </c>
      <c r="G103" s="152" t="s">
        <v>408</v>
      </c>
      <c r="H103" s="153">
        <v>10</v>
      </c>
      <c r="I103" s="154"/>
      <c r="J103" s="155">
        <f t="shared" si="0"/>
        <v>0</v>
      </c>
      <c r="K103" s="151" t="s">
        <v>122</v>
      </c>
      <c r="L103" s="156"/>
      <c r="M103" s="157" t="s">
        <v>3</v>
      </c>
      <c r="N103" s="158" t="s">
        <v>39</v>
      </c>
      <c r="P103" s="134">
        <f t="shared" si="1"/>
        <v>0</v>
      </c>
      <c r="Q103" s="134">
        <v>0.10818999999999999</v>
      </c>
      <c r="R103" s="134">
        <f t="shared" si="2"/>
        <v>1.0818999999999999</v>
      </c>
      <c r="S103" s="134">
        <v>0</v>
      </c>
      <c r="T103" s="135">
        <f t="shared" si="3"/>
        <v>0</v>
      </c>
      <c r="AR103" s="136" t="s">
        <v>137</v>
      </c>
      <c r="AT103" s="136" t="s">
        <v>2752</v>
      </c>
      <c r="AU103" s="136" t="s">
        <v>68</v>
      </c>
      <c r="AY103" s="14" t="s">
        <v>115</v>
      </c>
      <c r="BE103" s="137">
        <f t="shared" si="4"/>
        <v>0</v>
      </c>
      <c r="BF103" s="137">
        <f t="shared" si="5"/>
        <v>0</v>
      </c>
      <c r="BG103" s="137">
        <f t="shared" si="6"/>
        <v>0</v>
      </c>
      <c r="BH103" s="137">
        <f t="shared" si="7"/>
        <v>0</v>
      </c>
      <c r="BI103" s="137">
        <f t="shared" si="8"/>
        <v>0</v>
      </c>
      <c r="BJ103" s="14" t="s">
        <v>76</v>
      </c>
      <c r="BK103" s="137">
        <f t="shared" si="9"/>
        <v>0</v>
      </c>
      <c r="BL103" s="14" t="s">
        <v>123</v>
      </c>
      <c r="BM103" s="136" t="s">
        <v>201</v>
      </c>
    </row>
    <row r="104" spans="2:65" s="1" customFormat="1" ht="16.5" customHeight="1" x14ac:dyDescent="0.2">
      <c r="B104" s="124"/>
      <c r="C104" s="149" t="s">
        <v>8</v>
      </c>
      <c r="D104" s="149" t="s">
        <v>2752</v>
      </c>
      <c r="E104" s="150" t="s">
        <v>2805</v>
      </c>
      <c r="F104" s="151" t="s">
        <v>2806</v>
      </c>
      <c r="G104" s="152" t="s">
        <v>408</v>
      </c>
      <c r="H104" s="153">
        <v>10</v>
      </c>
      <c r="I104" s="154"/>
      <c r="J104" s="155">
        <f t="shared" si="0"/>
        <v>0</v>
      </c>
      <c r="K104" s="151" t="s">
        <v>122</v>
      </c>
      <c r="L104" s="156"/>
      <c r="M104" s="157" t="s">
        <v>3</v>
      </c>
      <c r="N104" s="158" t="s">
        <v>39</v>
      </c>
      <c r="P104" s="134">
        <f t="shared" si="1"/>
        <v>0</v>
      </c>
      <c r="Q104" s="134">
        <v>0.11192000000000001</v>
      </c>
      <c r="R104" s="134">
        <f t="shared" si="2"/>
        <v>1.1192</v>
      </c>
      <c r="S104" s="134">
        <v>0</v>
      </c>
      <c r="T104" s="135">
        <f t="shared" si="3"/>
        <v>0</v>
      </c>
      <c r="AR104" s="136" t="s">
        <v>137</v>
      </c>
      <c r="AT104" s="136" t="s">
        <v>2752</v>
      </c>
      <c r="AU104" s="136" t="s">
        <v>68</v>
      </c>
      <c r="AY104" s="14" t="s">
        <v>115</v>
      </c>
      <c r="BE104" s="137">
        <f t="shared" si="4"/>
        <v>0</v>
      </c>
      <c r="BF104" s="137">
        <f t="shared" si="5"/>
        <v>0</v>
      </c>
      <c r="BG104" s="137">
        <f t="shared" si="6"/>
        <v>0</v>
      </c>
      <c r="BH104" s="137">
        <f t="shared" si="7"/>
        <v>0</v>
      </c>
      <c r="BI104" s="137">
        <f t="shared" si="8"/>
        <v>0</v>
      </c>
      <c r="BJ104" s="14" t="s">
        <v>76</v>
      </c>
      <c r="BK104" s="137">
        <f t="shared" si="9"/>
        <v>0</v>
      </c>
      <c r="BL104" s="14" t="s">
        <v>123</v>
      </c>
      <c r="BM104" s="136" t="s">
        <v>204</v>
      </c>
    </row>
    <row r="105" spans="2:65" s="1" customFormat="1" ht="16.5" customHeight="1" x14ac:dyDescent="0.2">
      <c r="B105" s="124"/>
      <c r="C105" s="149" t="s">
        <v>164</v>
      </c>
      <c r="D105" s="149" t="s">
        <v>2752</v>
      </c>
      <c r="E105" s="150" t="s">
        <v>2807</v>
      </c>
      <c r="F105" s="151" t="s">
        <v>2808</v>
      </c>
      <c r="G105" s="152" t="s">
        <v>408</v>
      </c>
      <c r="H105" s="153">
        <v>5</v>
      </c>
      <c r="I105" s="154"/>
      <c r="J105" s="155">
        <f t="shared" si="0"/>
        <v>0</v>
      </c>
      <c r="K105" s="151" t="s">
        <v>122</v>
      </c>
      <c r="L105" s="156"/>
      <c r="M105" s="157" t="s">
        <v>3</v>
      </c>
      <c r="N105" s="158" t="s">
        <v>39</v>
      </c>
      <c r="P105" s="134">
        <f t="shared" si="1"/>
        <v>0</v>
      </c>
      <c r="Q105" s="134">
        <v>0.11565</v>
      </c>
      <c r="R105" s="134">
        <f t="shared" si="2"/>
        <v>0.57825000000000004</v>
      </c>
      <c r="S105" s="134">
        <v>0</v>
      </c>
      <c r="T105" s="135">
        <f t="shared" si="3"/>
        <v>0</v>
      </c>
      <c r="AR105" s="136" t="s">
        <v>137</v>
      </c>
      <c r="AT105" s="136" t="s">
        <v>2752</v>
      </c>
      <c r="AU105" s="136" t="s">
        <v>68</v>
      </c>
      <c r="AY105" s="14" t="s">
        <v>115</v>
      </c>
      <c r="BE105" s="137">
        <f t="shared" si="4"/>
        <v>0</v>
      </c>
      <c r="BF105" s="137">
        <f t="shared" si="5"/>
        <v>0</v>
      </c>
      <c r="BG105" s="137">
        <f t="shared" si="6"/>
        <v>0</v>
      </c>
      <c r="BH105" s="137">
        <f t="shared" si="7"/>
        <v>0</v>
      </c>
      <c r="BI105" s="137">
        <f t="shared" si="8"/>
        <v>0</v>
      </c>
      <c r="BJ105" s="14" t="s">
        <v>76</v>
      </c>
      <c r="BK105" s="137">
        <f t="shared" si="9"/>
        <v>0</v>
      </c>
      <c r="BL105" s="14" t="s">
        <v>123</v>
      </c>
      <c r="BM105" s="136" t="s">
        <v>208</v>
      </c>
    </row>
    <row r="106" spans="2:65" s="1" customFormat="1" ht="16.5" customHeight="1" x14ac:dyDescent="0.2">
      <c r="B106" s="124"/>
      <c r="C106" s="149" t="s">
        <v>209</v>
      </c>
      <c r="D106" s="149" t="s">
        <v>2752</v>
      </c>
      <c r="E106" s="150" t="s">
        <v>2809</v>
      </c>
      <c r="F106" s="151" t="s">
        <v>2810</v>
      </c>
      <c r="G106" s="152" t="s">
        <v>408</v>
      </c>
      <c r="H106" s="153">
        <v>5</v>
      </c>
      <c r="I106" s="154"/>
      <c r="J106" s="155">
        <f t="shared" si="0"/>
        <v>0</v>
      </c>
      <c r="K106" s="151" t="s">
        <v>122</v>
      </c>
      <c r="L106" s="156"/>
      <c r="M106" s="157" t="s">
        <v>3</v>
      </c>
      <c r="N106" s="158" t="s">
        <v>39</v>
      </c>
      <c r="P106" s="134">
        <f t="shared" si="1"/>
        <v>0</v>
      </c>
      <c r="Q106" s="134">
        <v>0.11938</v>
      </c>
      <c r="R106" s="134">
        <f t="shared" si="2"/>
        <v>0.59689999999999999</v>
      </c>
      <c r="S106" s="134">
        <v>0</v>
      </c>
      <c r="T106" s="135">
        <f t="shared" si="3"/>
        <v>0</v>
      </c>
      <c r="AR106" s="136" t="s">
        <v>137</v>
      </c>
      <c r="AT106" s="136" t="s">
        <v>2752</v>
      </c>
      <c r="AU106" s="136" t="s">
        <v>68</v>
      </c>
      <c r="AY106" s="14" t="s">
        <v>115</v>
      </c>
      <c r="BE106" s="137">
        <f t="shared" si="4"/>
        <v>0</v>
      </c>
      <c r="BF106" s="137">
        <f t="shared" si="5"/>
        <v>0</v>
      </c>
      <c r="BG106" s="137">
        <f t="shared" si="6"/>
        <v>0</v>
      </c>
      <c r="BH106" s="137">
        <f t="shared" si="7"/>
        <v>0</v>
      </c>
      <c r="BI106" s="137">
        <f t="shared" si="8"/>
        <v>0</v>
      </c>
      <c r="BJ106" s="14" t="s">
        <v>76</v>
      </c>
      <c r="BK106" s="137">
        <f t="shared" si="9"/>
        <v>0</v>
      </c>
      <c r="BL106" s="14" t="s">
        <v>123</v>
      </c>
      <c r="BM106" s="136" t="s">
        <v>212</v>
      </c>
    </row>
    <row r="107" spans="2:65" s="1" customFormat="1" ht="16.5" customHeight="1" x14ac:dyDescent="0.2">
      <c r="B107" s="124"/>
      <c r="C107" s="149" t="s">
        <v>168</v>
      </c>
      <c r="D107" s="149" t="s">
        <v>2752</v>
      </c>
      <c r="E107" s="150" t="s">
        <v>2811</v>
      </c>
      <c r="F107" s="151" t="s">
        <v>2812</v>
      </c>
      <c r="G107" s="152" t="s">
        <v>408</v>
      </c>
      <c r="H107" s="153">
        <v>5</v>
      </c>
      <c r="I107" s="154"/>
      <c r="J107" s="155">
        <f t="shared" si="0"/>
        <v>0</v>
      </c>
      <c r="K107" s="151" t="s">
        <v>122</v>
      </c>
      <c r="L107" s="156"/>
      <c r="M107" s="157" t="s">
        <v>3</v>
      </c>
      <c r="N107" s="158" t="s">
        <v>39</v>
      </c>
      <c r="P107" s="134">
        <f t="shared" si="1"/>
        <v>0</v>
      </c>
      <c r="Q107" s="134">
        <v>0.12311999999999999</v>
      </c>
      <c r="R107" s="134">
        <f t="shared" si="2"/>
        <v>0.61559999999999993</v>
      </c>
      <c r="S107" s="134">
        <v>0</v>
      </c>
      <c r="T107" s="135">
        <f t="shared" si="3"/>
        <v>0</v>
      </c>
      <c r="AR107" s="136" t="s">
        <v>137</v>
      </c>
      <c r="AT107" s="136" t="s">
        <v>2752</v>
      </c>
      <c r="AU107" s="136" t="s">
        <v>68</v>
      </c>
      <c r="AY107" s="14" t="s">
        <v>115</v>
      </c>
      <c r="BE107" s="137">
        <f t="shared" si="4"/>
        <v>0</v>
      </c>
      <c r="BF107" s="137">
        <f t="shared" si="5"/>
        <v>0</v>
      </c>
      <c r="BG107" s="137">
        <f t="shared" si="6"/>
        <v>0</v>
      </c>
      <c r="BH107" s="137">
        <f t="shared" si="7"/>
        <v>0</v>
      </c>
      <c r="BI107" s="137">
        <f t="shared" si="8"/>
        <v>0</v>
      </c>
      <c r="BJ107" s="14" t="s">
        <v>76</v>
      </c>
      <c r="BK107" s="137">
        <f t="shared" si="9"/>
        <v>0</v>
      </c>
      <c r="BL107" s="14" t="s">
        <v>123</v>
      </c>
      <c r="BM107" s="136" t="s">
        <v>216</v>
      </c>
    </row>
    <row r="108" spans="2:65" s="1" customFormat="1" ht="16.5" customHeight="1" x14ac:dyDescent="0.2">
      <c r="B108" s="124"/>
      <c r="C108" s="149" t="s">
        <v>217</v>
      </c>
      <c r="D108" s="149" t="s">
        <v>2752</v>
      </c>
      <c r="E108" s="150" t="s">
        <v>2813</v>
      </c>
      <c r="F108" s="151" t="s">
        <v>2814</v>
      </c>
      <c r="G108" s="152" t="s">
        <v>408</v>
      </c>
      <c r="H108" s="153">
        <v>5</v>
      </c>
      <c r="I108" s="154"/>
      <c r="J108" s="155">
        <f t="shared" si="0"/>
        <v>0</v>
      </c>
      <c r="K108" s="151" t="s">
        <v>122</v>
      </c>
      <c r="L108" s="156"/>
      <c r="M108" s="157" t="s">
        <v>3</v>
      </c>
      <c r="N108" s="158" t="s">
        <v>39</v>
      </c>
      <c r="P108" s="134">
        <f t="shared" si="1"/>
        <v>0</v>
      </c>
      <c r="Q108" s="134">
        <v>0.12684999999999999</v>
      </c>
      <c r="R108" s="134">
        <f t="shared" si="2"/>
        <v>0.63424999999999998</v>
      </c>
      <c r="S108" s="134">
        <v>0</v>
      </c>
      <c r="T108" s="135">
        <f t="shared" si="3"/>
        <v>0</v>
      </c>
      <c r="AR108" s="136" t="s">
        <v>137</v>
      </c>
      <c r="AT108" s="136" t="s">
        <v>2752</v>
      </c>
      <c r="AU108" s="136" t="s">
        <v>68</v>
      </c>
      <c r="AY108" s="14" t="s">
        <v>115</v>
      </c>
      <c r="BE108" s="137">
        <f t="shared" si="4"/>
        <v>0</v>
      </c>
      <c r="BF108" s="137">
        <f t="shared" si="5"/>
        <v>0</v>
      </c>
      <c r="BG108" s="137">
        <f t="shared" si="6"/>
        <v>0</v>
      </c>
      <c r="BH108" s="137">
        <f t="shared" si="7"/>
        <v>0</v>
      </c>
      <c r="BI108" s="137">
        <f t="shared" si="8"/>
        <v>0</v>
      </c>
      <c r="BJ108" s="14" t="s">
        <v>76</v>
      </c>
      <c r="BK108" s="137">
        <f t="shared" si="9"/>
        <v>0</v>
      </c>
      <c r="BL108" s="14" t="s">
        <v>123</v>
      </c>
      <c r="BM108" s="136" t="s">
        <v>220</v>
      </c>
    </row>
    <row r="109" spans="2:65" s="1" customFormat="1" ht="16.5" customHeight="1" x14ac:dyDescent="0.2">
      <c r="B109" s="124"/>
      <c r="C109" s="149" t="s">
        <v>173</v>
      </c>
      <c r="D109" s="149" t="s">
        <v>2752</v>
      </c>
      <c r="E109" s="150" t="s">
        <v>2815</v>
      </c>
      <c r="F109" s="151" t="s">
        <v>2816</v>
      </c>
      <c r="G109" s="152" t="s">
        <v>408</v>
      </c>
      <c r="H109" s="153">
        <v>5</v>
      </c>
      <c r="I109" s="154"/>
      <c r="J109" s="155">
        <f t="shared" si="0"/>
        <v>0</v>
      </c>
      <c r="K109" s="151" t="s">
        <v>122</v>
      </c>
      <c r="L109" s="156"/>
      <c r="M109" s="157" t="s">
        <v>3</v>
      </c>
      <c r="N109" s="158" t="s">
        <v>39</v>
      </c>
      <c r="P109" s="134">
        <f t="shared" si="1"/>
        <v>0</v>
      </c>
      <c r="Q109" s="134">
        <v>0.13058</v>
      </c>
      <c r="R109" s="134">
        <f t="shared" si="2"/>
        <v>0.65290000000000004</v>
      </c>
      <c r="S109" s="134">
        <v>0</v>
      </c>
      <c r="T109" s="135">
        <f t="shared" si="3"/>
        <v>0</v>
      </c>
      <c r="AR109" s="136" t="s">
        <v>137</v>
      </c>
      <c r="AT109" s="136" t="s">
        <v>2752</v>
      </c>
      <c r="AU109" s="136" t="s">
        <v>68</v>
      </c>
      <c r="AY109" s="14" t="s">
        <v>115</v>
      </c>
      <c r="BE109" s="137">
        <f t="shared" si="4"/>
        <v>0</v>
      </c>
      <c r="BF109" s="137">
        <f t="shared" si="5"/>
        <v>0</v>
      </c>
      <c r="BG109" s="137">
        <f t="shared" si="6"/>
        <v>0</v>
      </c>
      <c r="BH109" s="137">
        <f t="shared" si="7"/>
        <v>0</v>
      </c>
      <c r="BI109" s="137">
        <f t="shared" si="8"/>
        <v>0</v>
      </c>
      <c r="BJ109" s="14" t="s">
        <v>76</v>
      </c>
      <c r="BK109" s="137">
        <f t="shared" si="9"/>
        <v>0</v>
      </c>
      <c r="BL109" s="14" t="s">
        <v>123</v>
      </c>
      <c r="BM109" s="136" t="s">
        <v>224</v>
      </c>
    </row>
    <row r="110" spans="2:65" s="1" customFormat="1" ht="16.5" customHeight="1" x14ac:dyDescent="0.2">
      <c r="B110" s="124"/>
      <c r="C110" s="149" t="s">
        <v>226</v>
      </c>
      <c r="D110" s="149" t="s">
        <v>2752</v>
      </c>
      <c r="E110" s="150" t="s">
        <v>2817</v>
      </c>
      <c r="F110" s="151" t="s">
        <v>2818</v>
      </c>
      <c r="G110" s="152" t="s">
        <v>408</v>
      </c>
      <c r="H110" s="153">
        <v>5</v>
      </c>
      <c r="I110" s="154"/>
      <c r="J110" s="155">
        <f t="shared" si="0"/>
        <v>0</v>
      </c>
      <c r="K110" s="151" t="s">
        <v>122</v>
      </c>
      <c r="L110" s="156"/>
      <c r="M110" s="157" t="s">
        <v>3</v>
      </c>
      <c r="N110" s="158" t="s">
        <v>39</v>
      </c>
      <c r="P110" s="134">
        <f t="shared" si="1"/>
        <v>0</v>
      </c>
      <c r="Q110" s="134">
        <v>0.13431000000000001</v>
      </c>
      <c r="R110" s="134">
        <f t="shared" si="2"/>
        <v>0.67155000000000009</v>
      </c>
      <c r="S110" s="134">
        <v>0</v>
      </c>
      <c r="T110" s="135">
        <f t="shared" si="3"/>
        <v>0</v>
      </c>
      <c r="AR110" s="136" t="s">
        <v>137</v>
      </c>
      <c r="AT110" s="136" t="s">
        <v>2752</v>
      </c>
      <c r="AU110" s="136" t="s">
        <v>68</v>
      </c>
      <c r="AY110" s="14" t="s">
        <v>115</v>
      </c>
      <c r="BE110" s="137">
        <f t="shared" si="4"/>
        <v>0</v>
      </c>
      <c r="BF110" s="137">
        <f t="shared" si="5"/>
        <v>0</v>
      </c>
      <c r="BG110" s="137">
        <f t="shared" si="6"/>
        <v>0</v>
      </c>
      <c r="BH110" s="137">
        <f t="shared" si="7"/>
        <v>0</v>
      </c>
      <c r="BI110" s="137">
        <f t="shared" si="8"/>
        <v>0</v>
      </c>
      <c r="BJ110" s="14" t="s">
        <v>76</v>
      </c>
      <c r="BK110" s="137">
        <f t="shared" si="9"/>
        <v>0</v>
      </c>
      <c r="BL110" s="14" t="s">
        <v>123</v>
      </c>
      <c r="BM110" s="136" t="s">
        <v>229</v>
      </c>
    </row>
    <row r="111" spans="2:65" s="1" customFormat="1" ht="16.5" customHeight="1" x14ac:dyDescent="0.2">
      <c r="B111" s="124"/>
      <c r="C111" s="149" t="s">
        <v>176</v>
      </c>
      <c r="D111" s="149" t="s">
        <v>2752</v>
      </c>
      <c r="E111" s="150" t="s">
        <v>2819</v>
      </c>
      <c r="F111" s="151" t="s">
        <v>2820</v>
      </c>
      <c r="G111" s="152" t="s">
        <v>408</v>
      </c>
      <c r="H111" s="153">
        <v>5</v>
      </c>
      <c r="I111" s="154"/>
      <c r="J111" s="155">
        <f t="shared" si="0"/>
        <v>0</v>
      </c>
      <c r="K111" s="151" t="s">
        <v>122</v>
      </c>
      <c r="L111" s="156"/>
      <c r="M111" s="157" t="s">
        <v>3</v>
      </c>
      <c r="N111" s="158" t="s">
        <v>39</v>
      </c>
      <c r="P111" s="134">
        <f t="shared" si="1"/>
        <v>0</v>
      </c>
      <c r="Q111" s="134">
        <v>0.13804</v>
      </c>
      <c r="R111" s="134">
        <f t="shared" si="2"/>
        <v>0.69019999999999992</v>
      </c>
      <c r="S111" s="134">
        <v>0</v>
      </c>
      <c r="T111" s="135">
        <f t="shared" si="3"/>
        <v>0</v>
      </c>
      <c r="AR111" s="136" t="s">
        <v>137</v>
      </c>
      <c r="AT111" s="136" t="s">
        <v>2752</v>
      </c>
      <c r="AU111" s="136" t="s">
        <v>68</v>
      </c>
      <c r="AY111" s="14" t="s">
        <v>115</v>
      </c>
      <c r="BE111" s="137">
        <f t="shared" si="4"/>
        <v>0</v>
      </c>
      <c r="BF111" s="137">
        <f t="shared" si="5"/>
        <v>0</v>
      </c>
      <c r="BG111" s="137">
        <f t="shared" si="6"/>
        <v>0</v>
      </c>
      <c r="BH111" s="137">
        <f t="shared" si="7"/>
        <v>0</v>
      </c>
      <c r="BI111" s="137">
        <f t="shared" si="8"/>
        <v>0</v>
      </c>
      <c r="BJ111" s="14" t="s">
        <v>76</v>
      </c>
      <c r="BK111" s="137">
        <f t="shared" si="9"/>
        <v>0</v>
      </c>
      <c r="BL111" s="14" t="s">
        <v>123</v>
      </c>
      <c r="BM111" s="136" t="s">
        <v>232</v>
      </c>
    </row>
    <row r="112" spans="2:65" s="1" customFormat="1" ht="16.5" customHeight="1" x14ac:dyDescent="0.2">
      <c r="B112" s="124"/>
      <c r="C112" s="149" t="s">
        <v>234</v>
      </c>
      <c r="D112" s="149" t="s">
        <v>2752</v>
      </c>
      <c r="E112" s="150" t="s">
        <v>2821</v>
      </c>
      <c r="F112" s="151" t="s">
        <v>2822</v>
      </c>
      <c r="G112" s="152" t="s">
        <v>408</v>
      </c>
      <c r="H112" s="153">
        <v>5</v>
      </c>
      <c r="I112" s="154"/>
      <c r="J112" s="155">
        <f t="shared" si="0"/>
        <v>0</v>
      </c>
      <c r="K112" s="151" t="s">
        <v>122</v>
      </c>
      <c r="L112" s="156"/>
      <c r="M112" s="157" t="s">
        <v>3</v>
      </c>
      <c r="N112" s="158" t="s">
        <v>39</v>
      </c>
      <c r="P112" s="134">
        <f t="shared" si="1"/>
        <v>0</v>
      </c>
      <c r="Q112" s="134">
        <v>0.14177000000000001</v>
      </c>
      <c r="R112" s="134">
        <f t="shared" si="2"/>
        <v>0.70884999999999998</v>
      </c>
      <c r="S112" s="134">
        <v>0</v>
      </c>
      <c r="T112" s="135">
        <f t="shared" si="3"/>
        <v>0</v>
      </c>
      <c r="AR112" s="136" t="s">
        <v>137</v>
      </c>
      <c r="AT112" s="136" t="s">
        <v>2752</v>
      </c>
      <c r="AU112" s="136" t="s">
        <v>68</v>
      </c>
      <c r="AY112" s="14" t="s">
        <v>115</v>
      </c>
      <c r="BE112" s="137">
        <f t="shared" si="4"/>
        <v>0</v>
      </c>
      <c r="BF112" s="137">
        <f t="shared" si="5"/>
        <v>0</v>
      </c>
      <c r="BG112" s="137">
        <f t="shared" si="6"/>
        <v>0</v>
      </c>
      <c r="BH112" s="137">
        <f t="shared" si="7"/>
        <v>0</v>
      </c>
      <c r="BI112" s="137">
        <f t="shared" si="8"/>
        <v>0</v>
      </c>
      <c r="BJ112" s="14" t="s">
        <v>76</v>
      </c>
      <c r="BK112" s="137">
        <f t="shared" si="9"/>
        <v>0</v>
      </c>
      <c r="BL112" s="14" t="s">
        <v>123</v>
      </c>
      <c r="BM112" s="136" t="s">
        <v>237</v>
      </c>
    </row>
    <row r="113" spans="2:65" s="1" customFormat="1" ht="16.5" customHeight="1" x14ac:dyDescent="0.2">
      <c r="B113" s="124"/>
      <c r="C113" s="149" t="s">
        <v>181</v>
      </c>
      <c r="D113" s="149" t="s">
        <v>2752</v>
      </c>
      <c r="E113" s="150" t="s">
        <v>2823</v>
      </c>
      <c r="F113" s="151" t="s">
        <v>2824</v>
      </c>
      <c r="G113" s="152" t="s">
        <v>408</v>
      </c>
      <c r="H113" s="153">
        <v>5</v>
      </c>
      <c r="I113" s="154"/>
      <c r="J113" s="155">
        <f t="shared" si="0"/>
        <v>0</v>
      </c>
      <c r="K113" s="151" t="s">
        <v>122</v>
      </c>
      <c r="L113" s="156"/>
      <c r="M113" s="157" t="s">
        <v>3</v>
      </c>
      <c r="N113" s="158" t="s">
        <v>39</v>
      </c>
      <c r="P113" s="134">
        <f t="shared" si="1"/>
        <v>0</v>
      </c>
      <c r="Q113" s="134">
        <v>0.14549999999999999</v>
      </c>
      <c r="R113" s="134">
        <f t="shared" si="2"/>
        <v>0.72749999999999992</v>
      </c>
      <c r="S113" s="134">
        <v>0</v>
      </c>
      <c r="T113" s="135">
        <f t="shared" si="3"/>
        <v>0</v>
      </c>
      <c r="AR113" s="136" t="s">
        <v>137</v>
      </c>
      <c r="AT113" s="136" t="s">
        <v>2752</v>
      </c>
      <c r="AU113" s="136" t="s">
        <v>68</v>
      </c>
      <c r="AY113" s="14" t="s">
        <v>115</v>
      </c>
      <c r="BE113" s="137">
        <f t="shared" si="4"/>
        <v>0</v>
      </c>
      <c r="BF113" s="137">
        <f t="shared" si="5"/>
        <v>0</v>
      </c>
      <c r="BG113" s="137">
        <f t="shared" si="6"/>
        <v>0</v>
      </c>
      <c r="BH113" s="137">
        <f t="shared" si="7"/>
        <v>0</v>
      </c>
      <c r="BI113" s="137">
        <f t="shared" si="8"/>
        <v>0</v>
      </c>
      <c r="BJ113" s="14" t="s">
        <v>76</v>
      </c>
      <c r="BK113" s="137">
        <f t="shared" si="9"/>
        <v>0</v>
      </c>
      <c r="BL113" s="14" t="s">
        <v>123</v>
      </c>
      <c r="BM113" s="136" t="s">
        <v>240</v>
      </c>
    </row>
    <row r="114" spans="2:65" s="1" customFormat="1" ht="16.5" customHeight="1" x14ac:dyDescent="0.2">
      <c r="B114" s="124"/>
      <c r="C114" s="149" t="s">
        <v>241</v>
      </c>
      <c r="D114" s="149" t="s">
        <v>2752</v>
      </c>
      <c r="E114" s="150" t="s">
        <v>2825</v>
      </c>
      <c r="F114" s="151" t="s">
        <v>2826</v>
      </c>
      <c r="G114" s="152" t="s">
        <v>408</v>
      </c>
      <c r="H114" s="153">
        <v>5</v>
      </c>
      <c r="I114" s="154"/>
      <c r="J114" s="155">
        <f t="shared" si="0"/>
        <v>0</v>
      </c>
      <c r="K114" s="151" t="s">
        <v>122</v>
      </c>
      <c r="L114" s="156"/>
      <c r="M114" s="157" t="s">
        <v>3</v>
      </c>
      <c r="N114" s="158" t="s">
        <v>39</v>
      </c>
      <c r="P114" s="134">
        <f t="shared" si="1"/>
        <v>0</v>
      </c>
      <c r="Q114" s="134">
        <v>0.14923</v>
      </c>
      <c r="R114" s="134">
        <f t="shared" si="2"/>
        <v>0.74614999999999998</v>
      </c>
      <c r="S114" s="134">
        <v>0</v>
      </c>
      <c r="T114" s="135">
        <f t="shared" si="3"/>
        <v>0</v>
      </c>
      <c r="AR114" s="136" t="s">
        <v>137</v>
      </c>
      <c r="AT114" s="136" t="s">
        <v>2752</v>
      </c>
      <c r="AU114" s="136" t="s">
        <v>68</v>
      </c>
      <c r="AY114" s="14" t="s">
        <v>115</v>
      </c>
      <c r="BE114" s="137">
        <f t="shared" si="4"/>
        <v>0</v>
      </c>
      <c r="BF114" s="137">
        <f t="shared" si="5"/>
        <v>0</v>
      </c>
      <c r="BG114" s="137">
        <f t="shared" si="6"/>
        <v>0</v>
      </c>
      <c r="BH114" s="137">
        <f t="shared" si="7"/>
        <v>0</v>
      </c>
      <c r="BI114" s="137">
        <f t="shared" si="8"/>
        <v>0</v>
      </c>
      <c r="BJ114" s="14" t="s">
        <v>76</v>
      </c>
      <c r="BK114" s="137">
        <f t="shared" si="9"/>
        <v>0</v>
      </c>
      <c r="BL114" s="14" t="s">
        <v>123</v>
      </c>
      <c r="BM114" s="136" t="s">
        <v>244</v>
      </c>
    </row>
    <row r="115" spans="2:65" s="1" customFormat="1" ht="16.5" customHeight="1" x14ac:dyDescent="0.2">
      <c r="B115" s="124"/>
      <c r="C115" s="149" t="s">
        <v>184</v>
      </c>
      <c r="D115" s="149" t="s">
        <v>2752</v>
      </c>
      <c r="E115" s="150" t="s">
        <v>2827</v>
      </c>
      <c r="F115" s="151" t="s">
        <v>2828</v>
      </c>
      <c r="G115" s="152" t="s">
        <v>408</v>
      </c>
      <c r="H115" s="153">
        <v>3</v>
      </c>
      <c r="I115" s="154"/>
      <c r="J115" s="155">
        <f t="shared" si="0"/>
        <v>0</v>
      </c>
      <c r="K115" s="151" t="s">
        <v>122</v>
      </c>
      <c r="L115" s="156"/>
      <c r="M115" s="157" t="s">
        <v>3</v>
      </c>
      <c r="N115" s="158" t="s">
        <v>39</v>
      </c>
      <c r="P115" s="134">
        <f t="shared" si="1"/>
        <v>0</v>
      </c>
      <c r="Q115" s="134">
        <v>0.15296000000000001</v>
      </c>
      <c r="R115" s="134">
        <f t="shared" si="2"/>
        <v>0.45888000000000007</v>
      </c>
      <c r="S115" s="134">
        <v>0</v>
      </c>
      <c r="T115" s="135">
        <f t="shared" si="3"/>
        <v>0</v>
      </c>
      <c r="AR115" s="136" t="s">
        <v>137</v>
      </c>
      <c r="AT115" s="136" t="s">
        <v>2752</v>
      </c>
      <c r="AU115" s="136" t="s">
        <v>68</v>
      </c>
      <c r="AY115" s="14" t="s">
        <v>115</v>
      </c>
      <c r="BE115" s="137">
        <f t="shared" si="4"/>
        <v>0</v>
      </c>
      <c r="BF115" s="137">
        <f t="shared" si="5"/>
        <v>0</v>
      </c>
      <c r="BG115" s="137">
        <f t="shared" si="6"/>
        <v>0</v>
      </c>
      <c r="BH115" s="137">
        <f t="shared" si="7"/>
        <v>0</v>
      </c>
      <c r="BI115" s="137">
        <f t="shared" si="8"/>
        <v>0</v>
      </c>
      <c r="BJ115" s="14" t="s">
        <v>76</v>
      </c>
      <c r="BK115" s="137">
        <f t="shared" si="9"/>
        <v>0</v>
      </c>
      <c r="BL115" s="14" t="s">
        <v>123</v>
      </c>
      <c r="BM115" s="136" t="s">
        <v>247</v>
      </c>
    </row>
    <row r="116" spans="2:65" s="1" customFormat="1" ht="16.5" customHeight="1" x14ac:dyDescent="0.2">
      <c r="B116" s="124"/>
      <c r="C116" s="149" t="s">
        <v>249</v>
      </c>
      <c r="D116" s="149" t="s">
        <v>2752</v>
      </c>
      <c r="E116" s="150" t="s">
        <v>2829</v>
      </c>
      <c r="F116" s="151" t="s">
        <v>2830</v>
      </c>
      <c r="G116" s="152" t="s">
        <v>408</v>
      </c>
      <c r="H116" s="153">
        <v>3</v>
      </c>
      <c r="I116" s="154"/>
      <c r="J116" s="155">
        <f t="shared" si="0"/>
        <v>0</v>
      </c>
      <c r="K116" s="151" t="s">
        <v>122</v>
      </c>
      <c r="L116" s="156"/>
      <c r="M116" s="157" t="s">
        <v>3</v>
      </c>
      <c r="N116" s="158" t="s">
        <v>39</v>
      </c>
      <c r="P116" s="134">
        <f t="shared" si="1"/>
        <v>0</v>
      </c>
      <c r="Q116" s="134">
        <v>0.15669</v>
      </c>
      <c r="R116" s="134">
        <f t="shared" si="2"/>
        <v>0.47006999999999999</v>
      </c>
      <c r="S116" s="134">
        <v>0</v>
      </c>
      <c r="T116" s="135">
        <f t="shared" si="3"/>
        <v>0</v>
      </c>
      <c r="AR116" s="136" t="s">
        <v>137</v>
      </c>
      <c r="AT116" s="136" t="s">
        <v>2752</v>
      </c>
      <c r="AU116" s="136" t="s">
        <v>68</v>
      </c>
      <c r="AY116" s="14" t="s">
        <v>115</v>
      </c>
      <c r="BE116" s="137">
        <f t="shared" si="4"/>
        <v>0</v>
      </c>
      <c r="BF116" s="137">
        <f t="shared" si="5"/>
        <v>0</v>
      </c>
      <c r="BG116" s="137">
        <f t="shared" si="6"/>
        <v>0</v>
      </c>
      <c r="BH116" s="137">
        <f t="shared" si="7"/>
        <v>0</v>
      </c>
      <c r="BI116" s="137">
        <f t="shared" si="8"/>
        <v>0</v>
      </c>
      <c r="BJ116" s="14" t="s">
        <v>76</v>
      </c>
      <c r="BK116" s="137">
        <f t="shared" si="9"/>
        <v>0</v>
      </c>
      <c r="BL116" s="14" t="s">
        <v>123</v>
      </c>
      <c r="BM116" s="136" t="s">
        <v>252</v>
      </c>
    </row>
    <row r="117" spans="2:65" s="1" customFormat="1" ht="16.5" customHeight="1" x14ac:dyDescent="0.2">
      <c r="B117" s="124"/>
      <c r="C117" s="149" t="s">
        <v>189</v>
      </c>
      <c r="D117" s="149" t="s">
        <v>2752</v>
      </c>
      <c r="E117" s="150" t="s">
        <v>2831</v>
      </c>
      <c r="F117" s="151" t="s">
        <v>2832</v>
      </c>
      <c r="G117" s="152" t="s">
        <v>408</v>
      </c>
      <c r="H117" s="153">
        <v>3</v>
      </c>
      <c r="I117" s="154"/>
      <c r="J117" s="155">
        <f t="shared" si="0"/>
        <v>0</v>
      </c>
      <c r="K117" s="151" t="s">
        <v>122</v>
      </c>
      <c r="L117" s="156"/>
      <c r="M117" s="157" t="s">
        <v>3</v>
      </c>
      <c r="N117" s="158" t="s">
        <v>39</v>
      </c>
      <c r="P117" s="134">
        <f t="shared" si="1"/>
        <v>0</v>
      </c>
      <c r="Q117" s="134">
        <v>0.16042000000000001</v>
      </c>
      <c r="R117" s="134">
        <f t="shared" si="2"/>
        <v>0.48126000000000002</v>
      </c>
      <c r="S117" s="134">
        <v>0</v>
      </c>
      <c r="T117" s="135">
        <f t="shared" si="3"/>
        <v>0</v>
      </c>
      <c r="AR117" s="136" t="s">
        <v>137</v>
      </c>
      <c r="AT117" s="136" t="s">
        <v>2752</v>
      </c>
      <c r="AU117" s="136" t="s">
        <v>68</v>
      </c>
      <c r="AY117" s="14" t="s">
        <v>115</v>
      </c>
      <c r="BE117" s="137">
        <f t="shared" si="4"/>
        <v>0</v>
      </c>
      <c r="BF117" s="137">
        <f t="shared" si="5"/>
        <v>0</v>
      </c>
      <c r="BG117" s="137">
        <f t="shared" si="6"/>
        <v>0</v>
      </c>
      <c r="BH117" s="137">
        <f t="shared" si="7"/>
        <v>0</v>
      </c>
      <c r="BI117" s="137">
        <f t="shared" si="8"/>
        <v>0</v>
      </c>
      <c r="BJ117" s="14" t="s">
        <v>76</v>
      </c>
      <c r="BK117" s="137">
        <f t="shared" si="9"/>
        <v>0</v>
      </c>
      <c r="BL117" s="14" t="s">
        <v>123</v>
      </c>
      <c r="BM117" s="136" t="s">
        <v>255</v>
      </c>
    </row>
    <row r="118" spans="2:65" s="1" customFormat="1" ht="16.5" customHeight="1" x14ac:dyDescent="0.2">
      <c r="B118" s="124"/>
      <c r="C118" s="149" t="s">
        <v>256</v>
      </c>
      <c r="D118" s="149" t="s">
        <v>2752</v>
      </c>
      <c r="E118" s="150" t="s">
        <v>2833</v>
      </c>
      <c r="F118" s="151" t="s">
        <v>2834</v>
      </c>
      <c r="G118" s="152" t="s">
        <v>408</v>
      </c>
      <c r="H118" s="153">
        <v>3</v>
      </c>
      <c r="I118" s="154"/>
      <c r="J118" s="155">
        <f t="shared" si="0"/>
        <v>0</v>
      </c>
      <c r="K118" s="151" t="s">
        <v>122</v>
      </c>
      <c r="L118" s="156"/>
      <c r="M118" s="157" t="s">
        <v>3</v>
      </c>
      <c r="N118" s="158" t="s">
        <v>39</v>
      </c>
      <c r="P118" s="134">
        <f t="shared" si="1"/>
        <v>0</v>
      </c>
      <c r="Q118" s="134">
        <v>0.16414999999999999</v>
      </c>
      <c r="R118" s="134">
        <f t="shared" si="2"/>
        <v>0.49244999999999994</v>
      </c>
      <c r="S118" s="134">
        <v>0</v>
      </c>
      <c r="T118" s="135">
        <f t="shared" si="3"/>
        <v>0</v>
      </c>
      <c r="AR118" s="136" t="s">
        <v>137</v>
      </c>
      <c r="AT118" s="136" t="s">
        <v>2752</v>
      </c>
      <c r="AU118" s="136" t="s">
        <v>68</v>
      </c>
      <c r="AY118" s="14" t="s">
        <v>115</v>
      </c>
      <c r="BE118" s="137">
        <f t="shared" si="4"/>
        <v>0</v>
      </c>
      <c r="BF118" s="137">
        <f t="shared" si="5"/>
        <v>0</v>
      </c>
      <c r="BG118" s="137">
        <f t="shared" si="6"/>
        <v>0</v>
      </c>
      <c r="BH118" s="137">
        <f t="shared" si="7"/>
        <v>0</v>
      </c>
      <c r="BI118" s="137">
        <f t="shared" si="8"/>
        <v>0</v>
      </c>
      <c r="BJ118" s="14" t="s">
        <v>76</v>
      </c>
      <c r="BK118" s="137">
        <f t="shared" si="9"/>
        <v>0</v>
      </c>
      <c r="BL118" s="14" t="s">
        <v>123</v>
      </c>
      <c r="BM118" s="136" t="s">
        <v>259</v>
      </c>
    </row>
    <row r="119" spans="2:65" s="1" customFormat="1" ht="16.5" customHeight="1" x14ac:dyDescent="0.2">
      <c r="B119" s="124"/>
      <c r="C119" s="149" t="s">
        <v>193</v>
      </c>
      <c r="D119" s="149" t="s">
        <v>2752</v>
      </c>
      <c r="E119" s="150" t="s">
        <v>2835</v>
      </c>
      <c r="F119" s="151" t="s">
        <v>2836</v>
      </c>
      <c r="G119" s="152" t="s">
        <v>408</v>
      </c>
      <c r="H119" s="153">
        <v>3</v>
      </c>
      <c r="I119" s="154"/>
      <c r="J119" s="155">
        <f t="shared" si="0"/>
        <v>0</v>
      </c>
      <c r="K119" s="151" t="s">
        <v>122</v>
      </c>
      <c r="L119" s="156"/>
      <c r="M119" s="157" t="s">
        <v>3</v>
      </c>
      <c r="N119" s="158" t="s">
        <v>39</v>
      </c>
      <c r="P119" s="134">
        <f t="shared" si="1"/>
        <v>0</v>
      </c>
      <c r="Q119" s="134">
        <v>0.16788</v>
      </c>
      <c r="R119" s="134">
        <f t="shared" si="2"/>
        <v>0.50363999999999998</v>
      </c>
      <c r="S119" s="134">
        <v>0</v>
      </c>
      <c r="T119" s="135">
        <f t="shared" si="3"/>
        <v>0</v>
      </c>
      <c r="AR119" s="136" t="s">
        <v>137</v>
      </c>
      <c r="AT119" s="136" t="s">
        <v>2752</v>
      </c>
      <c r="AU119" s="136" t="s">
        <v>68</v>
      </c>
      <c r="AY119" s="14" t="s">
        <v>115</v>
      </c>
      <c r="BE119" s="137">
        <f t="shared" si="4"/>
        <v>0</v>
      </c>
      <c r="BF119" s="137">
        <f t="shared" si="5"/>
        <v>0</v>
      </c>
      <c r="BG119" s="137">
        <f t="shared" si="6"/>
        <v>0</v>
      </c>
      <c r="BH119" s="137">
        <f t="shared" si="7"/>
        <v>0</v>
      </c>
      <c r="BI119" s="137">
        <f t="shared" si="8"/>
        <v>0</v>
      </c>
      <c r="BJ119" s="14" t="s">
        <v>76</v>
      </c>
      <c r="BK119" s="137">
        <f t="shared" si="9"/>
        <v>0</v>
      </c>
      <c r="BL119" s="14" t="s">
        <v>123</v>
      </c>
      <c r="BM119" s="136" t="s">
        <v>262</v>
      </c>
    </row>
    <row r="120" spans="2:65" s="1" customFormat="1" ht="16.5" customHeight="1" x14ac:dyDescent="0.2">
      <c r="B120" s="124"/>
      <c r="C120" s="149" t="s">
        <v>264</v>
      </c>
      <c r="D120" s="149" t="s">
        <v>2752</v>
      </c>
      <c r="E120" s="150" t="s">
        <v>2837</v>
      </c>
      <c r="F120" s="151" t="s">
        <v>2838</v>
      </c>
      <c r="G120" s="152" t="s">
        <v>408</v>
      </c>
      <c r="H120" s="153">
        <v>3</v>
      </c>
      <c r="I120" s="154"/>
      <c r="J120" s="155">
        <f t="shared" si="0"/>
        <v>0</v>
      </c>
      <c r="K120" s="151" t="s">
        <v>122</v>
      </c>
      <c r="L120" s="156"/>
      <c r="M120" s="157" t="s">
        <v>3</v>
      </c>
      <c r="N120" s="158" t="s">
        <v>39</v>
      </c>
      <c r="P120" s="134">
        <f t="shared" si="1"/>
        <v>0</v>
      </c>
      <c r="Q120" s="134">
        <v>0.17161999999999999</v>
      </c>
      <c r="R120" s="134">
        <f t="shared" si="2"/>
        <v>0.51485999999999998</v>
      </c>
      <c r="S120" s="134">
        <v>0</v>
      </c>
      <c r="T120" s="135">
        <f t="shared" si="3"/>
        <v>0</v>
      </c>
      <c r="AR120" s="136" t="s">
        <v>137</v>
      </c>
      <c r="AT120" s="136" t="s">
        <v>2752</v>
      </c>
      <c r="AU120" s="136" t="s">
        <v>68</v>
      </c>
      <c r="AY120" s="14" t="s">
        <v>115</v>
      </c>
      <c r="BE120" s="137">
        <f t="shared" si="4"/>
        <v>0</v>
      </c>
      <c r="BF120" s="137">
        <f t="shared" si="5"/>
        <v>0</v>
      </c>
      <c r="BG120" s="137">
        <f t="shared" si="6"/>
        <v>0</v>
      </c>
      <c r="BH120" s="137">
        <f t="shared" si="7"/>
        <v>0</v>
      </c>
      <c r="BI120" s="137">
        <f t="shared" si="8"/>
        <v>0</v>
      </c>
      <c r="BJ120" s="14" t="s">
        <v>76</v>
      </c>
      <c r="BK120" s="137">
        <f t="shared" si="9"/>
        <v>0</v>
      </c>
      <c r="BL120" s="14" t="s">
        <v>123</v>
      </c>
      <c r="BM120" s="136" t="s">
        <v>267</v>
      </c>
    </row>
    <row r="121" spans="2:65" s="1" customFormat="1" ht="16.5" customHeight="1" x14ac:dyDescent="0.2">
      <c r="B121" s="124"/>
      <c r="C121" s="149" t="s">
        <v>198</v>
      </c>
      <c r="D121" s="149" t="s">
        <v>2752</v>
      </c>
      <c r="E121" s="150" t="s">
        <v>2839</v>
      </c>
      <c r="F121" s="151" t="s">
        <v>2840</v>
      </c>
      <c r="G121" s="152" t="s">
        <v>408</v>
      </c>
      <c r="H121" s="153">
        <v>3</v>
      </c>
      <c r="I121" s="154"/>
      <c r="J121" s="155">
        <f t="shared" si="0"/>
        <v>0</v>
      </c>
      <c r="K121" s="151" t="s">
        <v>122</v>
      </c>
      <c r="L121" s="156"/>
      <c r="M121" s="157" t="s">
        <v>3</v>
      </c>
      <c r="N121" s="158" t="s">
        <v>39</v>
      </c>
      <c r="P121" s="134">
        <f t="shared" si="1"/>
        <v>0</v>
      </c>
      <c r="Q121" s="134">
        <v>0.17535000000000001</v>
      </c>
      <c r="R121" s="134">
        <f t="shared" si="2"/>
        <v>0.52605000000000002</v>
      </c>
      <c r="S121" s="134">
        <v>0</v>
      </c>
      <c r="T121" s="135">
        <f t="shared" si="3"/>
        <v>0</v>
      </c>
      <c r="AR121" s="136" t="s">
        <v>137</v>
      </c>
      <c r="AT121" s="136" t="s">
        <v>2752</v>
      </c>
      <c r="AU121" s="136" t="s">
        <v>68</v>
      </c>
      <c r="AY121" s="14" t="s">
        <v>115</v>
      </c>
      <c r="BE121" s="137">
        <f t="shared" si="4"/>
        <v>0</v>
      </c>
      <c r="BF121" s="137">
        <f t="shared" si="5"/>
        <v>0</v>
      </c>
      <c r="BG121" s="137">
        <f t="shared" si="6"/>
        <v>0</v>
      </c>
      <c r="BH121" s="137">
        <f t="shared" si="7"/>
        <v>0</v>
      </c>
      <c r="BI121" s="137">
        <f t="shared" si="8"/>
        <v>0</v>
      </c>
      <c r="BJ121" s="14" t="s">
        <v>76</v>
      </c>
      <c r="BK121" s="137">
        <f t="shared" si="9"/>
        <v>0</v>
      </c>
      <c r="BL121" s="14" t="s">
        <v>123</v>
      </c>
      <c r="BM121" s="136" t="s">
        <v>270</v>
      </c>
    </row>
    <row r="122" spans="2:65" s="1" customFormat="1" ht="16.5" customHeight="1" x14ac:dyDescent="0.2">
      <c r="B122" s="124"/>
      <c r="C122" s="149" t="s">
        <v>272</v>
      </c>
      <c r="D122" s="149" t="s">
        <v>2752</v>
      </c>
      <c r="E122" s="150" t="s">
        <v>2841</v>
      </c>
      <c r="F122" s="151" t="s">
        <v>2842</v>
      </c>
      <c r="G122" s="152" t="s">
        <v>408</v>
      </c>
      <c r="H122" s="153">
        <v>3</v>
      </c>
      <c r="I122" s="154"/>
      <c r="J122" s="155">
        <f t="shared" si="0"/>
        <v>0</v>
      </c>
      <c r="K122" s="151" t="s">
        <v>122</v>
      </c>
      <c r="L122" s="156"/>
      <c r="M122" s="157" t="s">
        <v>3</v>
      </c>
      <c r="N122" s="158" t="s">
        <v>39</v>
      </c>
      <c r="P122" s="134">
        <f t="shared" si="1"/>
        <v>0</v>
      </c>
      <c r="Q122" s="134">
        <v>0.17907999999999999</v>
      </c>
      <c r="R122" s="134">
        <f t="shared" si="2"/>
        <v>0.53723999999999994</v>
      </c>
      <c r="S122" s="134">
        <v>0</v>
      </c>
      <c r="T122" s="135">
        <f t="shared" si="3"/>
        <v>0</v>
      </c>
      <c r="AR122" s="136" t="s">
        <v>137</v>
      </c>
      <c r="AT122" s="136" t="s">
        <v>2752</v>
      </c>
      <c r="AU122" s="136" t="s">
        <v>68</v>
      </c>
      <c r="AY122" s="14" t="s">
        <v>115</v>
      </c>
      <c r="BE122" s="137">
        <f t="shared" si="4"/>
        <v>0</v>
      </c>
      <c r="BF122" s="137">
        <f t="shared" si="5"/>
        <v>0</v>
      </c>
      <c r="BG122" s="137">
        <f t="shared" si="6"/>
        <v>0</v>
      </c>
      <c r="BH122" s="137">
        <f t="shared" si="7"/>
        <v>0</v>
      </c>
      <c r="BI122" s="137">
        <f t="shared" si="8"/>
        <v>0</v>
      </c>
      <c r="BJ122" s="14" t="s">
        <v>76</v>
      </c>
      <c r="BK122" s="137">
        <f t="shared" si="9"/>
        <v>0</v>
      </c>
      <c r="BL122" s="14" t="s">
        <v>123</v>
      </c>
      <c r="BM122" s="136" t="s">
        <v>275</v>
      </c>
    </row>
    <row r="123" spans="2:65" s="1" customFormat="1" ht="16.5" customHeight="1" x14ac:dyDescent="0.2">
      <c r="B123" s="124"/>
      <c r="C123" s="149" t="s">
        <v>201</v>
      </c>
      <c r="D123" s="149" t="s">
        <v>2752</v>
      </c>
      <c r="E123" s="150" t="s">
        <v>2843</v>
      </c>
      <c r="F123" s="151" t="s">
        <v>2844</v>
      </c>
      <c r="G123" s="152" t="s">
        <v>408</v>
      </c>
      <c r="H123" s="153">
        <v>3</v>
      </c>
      <c r="I123" s="154"/>
      <c r="J123" s="155">
        <f t="shared" si="0"/>
        <v>0</v>
      </c>
      <c r="K123" s="151" t="s">
        <v>122</v>
      </c>
      <c r="L123" s="156"/>
      <c r="M123" s="157" t="s">
        <v>3</v>
      </c>
      <c r="N123" s="158" t="s">
        <v>39</v>
      </c>
      <c r="P123" s="134">
        <f t="shared" si="1"/>
        <v>0</v>
      </c>
      <c r="Q123" s="134">
        <v>0.18281</v>
      </c>
      <c r="R123" s="134">
        <f t="shared" si="2"/>
        <v>0.54842999999999997</v>
      </c>
      <c r="S123" s="134">
        <v>0</v>
      </c>
      <c r="T123" s="135">
        <f t="shared" si="3"/>
        <v>0</v>
      </c>
      <c r="AR123" s="136" t="s">
        <v>137</v>
      </c>
      <c r="AT123" s="136" t="s">
        <v>2752</v>
      </c>
      <c r="AU123" s="136" t="s">
        <v>68</v>
      </c>
      <c r="AY123" s="14" t="s">
        <v>115</v>
      </c>
      <c r="BE123" s="137">
        <f t="shared" si="4"/>
        <v>0</v>
      </c>
      <c r="BF123" s="137">
        <f t="shared" si="5"/>
        <v>0</v>
      </c>
      <c r="BG123" s="137">
        <f t="shared" si="6"/>
        <v>0</v>
      </c>
      <c r="BH123" s="137">
        <f t="shared" si="7"/>
        <v>0</v>
      </c>
      <c r="BI123" s="137">
        <f t="shared" si="8"/>
        <v>0</v>
      </c>
      <c r="BJ123" s="14" t="s">
        <v>76</v>
      </c>
      <c r="BK123" s="137">
        <f t="shared" si="9"/>
        <v>0</v>
      </c>
      <c r="BL123" s="14" t="s">
        <v>123</v>
      </c>
      <c r="BM123" s="136" t="s">
        <v>278</v>
      </c>
    </row>
    <row r="124" spans="2:65" s="1" customFormat="1" ht="16.5" customHeight="1" x14ac:dyDescent="0.2">
      <c r="B124" s="124"/>
      <c r="C124" s="149" t="s">
        <v>279</v>
      </c>
      <c r="D124" s="149" t="s">
        <v>2752</v>
      </c>
      <c r="E124" s="150" t="s">
        <v>2845</v>
      </c>
      <c r="F124" s="151" t="s">
        <v>2846</v>
      </c>
      <c r="G124" s="152" t="s">
        <v>408</v>
      </c>
      <c r="H124" s="153">
        <v>3</v>
      </c>
      <c r="I124" s="154"/>
      <c r="J124" s="155">
        <f t="shared" si="0"/>
        <v>0</v>
      </c>
      <c r="K124" s="151" t="s">
        <v>122</v>
      </c>
      <c r="L124" s="156"/>
      <c r="M124" s="157" t="s">
        <v>3</v>
      </c>
      <c r="N124" s="158" t="s">
        <v>39</v>
      </c>
      <c r="P124" s="134">
        <f t="shared" si="1"/>
        <v>0</v>
      </c>
      <c r="Q124" s="134">
        <v>0.18654000000000001</v>
      </c>
      <c r="R124" s="134">
        <f t="shared" si="2"/>
        <v>0.55962000000000001</v>
      </c>
      <c r="S124" s="134">
        <v>0</v>
      </c>
      <c r="T124" s="135">
        <f t="shared" si="3"/>
        <v>0</v>
      </c>
      <c r="AR124" s="136" t="s">
        <v>137</v>
      </c>
      <c r="AT124" s="136" t="s">
        <v>2752</v>
      </c>
      <c r="AU124" s="136" t="s">
        <v>68</v>
      </c>
      <c r="AY124" s="14" t="s">
        <v>115</v>
      </c>
      <c r="BE124" s="137">
        <f t="shared" si="4"/>
        <v>0</v>
      </c>
      <c r="BF124" s="137">
        <f t="shared" si="5"/>
        <v>0</v>
      </c>
      <c r="BG124" s="137">
        <f t="shared" si="6"/>
        <v>0</v>
      </c>
      <c r="BH124" s="137">
        <f t="shared" si="7"/>
        <v>0</v>
      </c>
      <c r="BI124" s="137">
        <f t="shared" si="8"/>
        <v>0</v>
      </c>
      <c r="BJ124" s="14" t="s">
        <v>76</v>
      </c>
      <c r="BK124" s="137">
        <f t="shared" si="9"/>
        <v>0</v>
      </c>
      <c r="BL124" s="14" t="s">
        <v>123</v>
      </c>
      <c r="BM124" s="136" t="s">
        <v>282</v>
      </c>
    </row>
    <row r="125" spans="2:65" s="1" customFormat="1" ht="16.5" customHeight="1" x14ac:dyDescent="0.2">
      <c r="B125" s="124"/>
      <c r="C125" s="149" t="s">
        <v>204</v>
      </c>
      <c r="D125" s="149" t="s">
        <v>2752</v>
      </c>
      <c r="E125" s="150" t="s">
        <v>2847</v>
      </c>
      <c r="F125" s="151" t="s">
        <v>2848</v>
      </c>
      <c r="G125" s="152" t="s">
        <v>408</v>
      </c>
      <c r="H125" s="153">
        <v>50</v>
      </c>
      <c r="I125" s="154"/>
      <c r="J125" s="155">
        <f t="shared" si="0"/>
        <v>0</v>
      </c>
      <c r="K125" s="151" t="s">
        <v>122</v>
      </c>
      <c r="L125" s="156"/>
      <c r="M125" s="157" t="s">
        <v>3</v>
      </c>
      <c r="N125" s="158" t="s">
        <v>39</v>
      </c>
      <c r="P125" s="134">
        <f t="shared" si="1"/>
        <v>0</v>
      </c>
      <c r="Q125" s="134">
        <v>3.0000000000000001E-5</v>
      </c>
      <c r="R125" s="134">
        <f t="shared" si="2"/>
        <v>1.5E-3</v>
      </c>
      <c r="S125" s="134">
        <v>0</v>
      </c>
      <c r="T125" s="135">
        <f t="shared" si="3"/>
        <v>0</v>
      </c>
      <c r="AR125" s="136" t="s">
        <v>137</v>
      </c>
      <c r="AT125" s="136" t="s">
        <v>2752</v>
      </c>
      <c r="AU125" s="136" t="s">
        <v>68</v>
      </c>
      <c r="AY125" s="14" t="s">
        <v>115</v>
      </c>
      <c r="BE125" s="137">
        <f t="shared" si="4"/>
        <v>0</v>
      </c>
      <c r="BF125" s="137">
        <f t="shared" si="5"/>
        <v>0</v>
      </c>
      <c r="BG125" s="137">
        <f t="shared" si="6"/>
        <v>0</v>
      </c>
      <c r="BH125" s="137">
        <f t="shared" si="7"/>
        <v>0</v>
      </c>
      <c r="BI125" s="137">
        <f t="shared" si="8"/>
        <v>0</v>
      </c>
      <c r="BJ125" s="14" t="s">
        <v>76</v>
      </c>
      <c r="BK125" s="137">
        <f t="shared" si="9"/>
        <v>0</v>
      </c>
      <c r="BL125" s="14" t="s">
        <v>123</v>
      </c>
      <c r="BM125" s="136" t="s">
        <v>285</v>
      </c>
    </row>
    <row r="126" spans="2:65" s="1" customFormat="1" ht="16.5" customHeight="1" x14ac:dyDescent="0.2">
      <c r="B126" s="124"/>
      <c r="C126" s="149" t="s">
        <v>287</v>
      </c>
      <c r="D126" s="149" t="s">
        <v>2752</v>
      </c>
      <c r="E126" s="150" t="s">
        <v>2849</v>
      </c>
      <c r="F126" s="151" t="s">
        <v>2850</v>
      </c>
      <c r="G126" s="152" t="s">
        <v>408</v>
      </c>
      <c r="H126" s="153">
        <v>5</v>
      </c>
      <c r="I126" s="154"/>
      <c r="J126" s="155">
        <f t="shared" si="0"/>
        <v>0</v>
      </c>
      <c r="K126" s="151" t="s">
        <v>122</v>
      </c>
      <c r="L126" s="156"/>
      <c r="M126" s="157" t="s">
        <v>3</v>
      </c>
      <c r="N126" s="158" t="s">
        <v>39</v>
      </c>
      <c r="P126" s="134">
        <f t="shared" si="1"/>
        <v>0</v>
      </c>
      <c r="Q126" s="134">
        <v>2.5999999999999998E-4</v>
      </c>
      <c r="R126" s="134">
        <f t="shared" si="2"/>
        <v>1.2999999999999999E-3</v>
      </c>
      <c r="S126" s="134">
        <v>0</v>
      </c>
      <c r="T126" s="135">
        <f t="shared" si="3"/>
        <v>0</v>
      </c>
      <c r="AR126" s="136" t="s">
        <v>137</v>
      </c>
      <c r="AT126" s="136" t="s">
        <v>2752</v>
      </c>
      <c r="AU126" s="136" t="s">
        <v>68</v>
      </c>
      <c r="AY126" s="14" t="s">
        <v>115</v>
      </c>
      <c r="BE126" s="137">
        <f t="shared" si="4"/>
        <v>0</v>
      </c>
      <c r="BF126" s="137">
        <f t="shared" si="5"/>
        <v>0</v>
      </c>
      <c r="BG126" s="137">
        <f t="shared" si="6"/>
        <v>0</v>
      </c>
      <c r="BH126" s="137">
        <f t="shared" si="7"/>
        <v>0</v>
      </c>
      <c r="BI126" s="137">
        <f t="shared" si="8"/>
        <v>0</v>
      </c>
      <c r="BJ126" s="14" t="s">
        <v>76</v>
      </c>
      <c r="BK126" s="137">
        <f t="shared" si="9"/>
        <v>0</v>
      </c>
      <c r="BL126" s="14" t="s">
        <v>123</v>
      </c>
      <c r="BM126" s="136" t="s">
        <v>290</v>
      </c>
    </row>
    <row r="127" spans="2:65" s="1" customFormat="1" ht="16.5" customHeight="1" x14ac:dyDescent="0.2">
      <c r="B127" s="124"/>
      <c r="C127" s="149" t="s">
        <v>208</v>
      </c>
      <c r="D127" s="149" t="s">
        <v>2752</v>
      </c>
      <c r="E127" s="150" t="s">
        <v>2851</v>
      </c>
      <c r="F127" s="151" t="s">
        <v>2852</v>
      </c>
      <c r="G127" s="152" t="s">
        <v>408</v>
      </c>
      <c r="H127" s="153">
        <v>2</v>
      </c>
      <c r="I127" s="154"/>
      <c r="J127" s="155">
        <f t="shared" si="0"/>
        <v>0</v>
      </c>
      <c r="K127" s="151" t="s">
        <v>122</v>
      </c>
      <c r="L127" s="156"/>
      <c r="M127" s="157" t="s">
        <v>3</v>
      </c>
      <c r="N127" s="158" t="s">
        <v>39</v>
      </c>
      <c r="P127" s="134">
        <f t="shared" si="1"/>
        <v>0</v>
      </c>
      <c r="Q127" s="134">
        <v>0.10299999999999999</v>
      </c>
      <c r="R127" s="134">
        <f t="shared" si="2"/>
        <v>0.20599999999999999</v>
      </c>
      <c r="S127" s="134">
        <v>0</v>
      </c>
      <c r="T127" s="135">
        <f t="shared" si="3"/>
        <v>0</v>
      </c>
      <c r="AR127" s="136" t="s">
        <v>137</v>
      </c>
      <c r="AT127" s="136" t="s">
        <v>2752</v>
      </c>
      <c r="AU127" s="136" t="s">
        <v>68</v>
      </c>
      <c r="AY127" s="14" t="s">
        <v>115</v>
      </c>
      <c r="BE127" s="137">
        <f t="shared" si="4"/>
        <v>0</v>
      </c>
      <c r="BF127" s="137">
        <f t="shared" si="5"/>
        <v>0</v>
      </c>
      <c r="BG127" s="137">
        <f t="shared" si="6"/>
        <v>0</v>
      </c>
      <c r="BH127" s="137">
        <f t="shared" si="7"/>
        <v>0</v>
      </c>
      <c r="BI127" s="137">
        <f t="shared" si="8"/>
        <v>0</v>
      </c>
      <c r="BJ127" s="14" t="s">
        <v>76</v>
      </c>
      <c r="BK127" s="137">
        <f t="shared" si="9"/>
        <v>0</v>
      </c>
      <c r="BL127" s="14" t="s">
        <v>123</v>
      </c>
      <c r="BM127" s="136" t="s">
        <v>293</v>
      </c>
    </row>
    <row r="128" spans="2:65" s="1" customFormat="1" ht="16.5" customHeight="1" x14ac:dyDescent="0.2">
      <c r="B128" s="124"/>
      <c r="C128" s="149" t="s">
        <v>295</v>
      </c>
      <c r="D128" s="149" t="s">
        <v>2752</v>
      </c>
      <c r="E128" s="150" t="s">
        <v>2853</v>
      </c>
      <c r="F128" s="151" t="s">
        <v>2854</v>
      </c>
      <c r="G128" s="152" t="s">
        <v>223</v>
      </c>
      <c r="H128" s="153">
        <v>0.5</v>
      </c>
      <c r="I128" s="154"/>
      <c r="J128" s="155">
        <f t="shared" si="0"/>
        <v>0</v>
      </c>
      <c r="K128" s="151" t="s">
        <v>122</v>
      </c>
      <c r="L128" s="156"/>
      <c r="M128" s="157" t="s">
        <v>3</v>
      </c>
      <c r="N128" s="158" t="s">
        <v>39</v>
      </c>
      <c r="P128" s="134">
        <f t="shared" si="1"/>
        <v>0</v>
      </c>
      <c r="Q128" s="134">
        <v>0.95499999999999996</v>
      </c>
      <c r="R128" s="134">
        <f t="shared" si="2"/>
        <v>0.47749999999999998</v>
      </c>
      <c r="S128" s="134">
        <v>0</v>
      </c>
      <c r="T128" s="135">
        <f t="shared" si="3"/>
        <v>0</v>
      </c>
      <c r="AR128" s="136" t="s">
        <v>137</v>
      </c>
      <c r="AT128" s="136" t="s">
        <v>2752</v>
      </c>
      <c r="AU128" s="136" t="s">
        <v>68</v>
      </c>
      <c r="AY128" s="14" t="s">
        <v>115</v>
      </c>
      <c r="BE128" s="137">
        <f t="shared" si="4"/>
        <v>0</v>
      </c>
      <c r="BF128" s="137">
        <f t="shared" si="5"/>
        <v>0</v>
      </c>
      <c r="BG128" s="137">
        <f t="shared" si="6"/>
        <v>0</v>
      </c>
      <c r="BH128" s="137">
        <f t="shared" si="7"/>
        <v>0</v>
      </c>
      <c r="BI128" s="137">
        <f t="shared" si="8"/>
        <v>0</v>
      </c>
      <c r="BJ128" s="14" t="s">
        <v>76</v>
      </c>
      <c r="BK128" s="137">
        <f t="shared" si="9"/>
        <v>0</v>
      </c>
      <c r="BL128" s="14" t="s">
        <v>123</v>
      </c>
      <c r="BM128" s="136" t="s">
        <v>298</v>
      </c>
    </row>
    <row r="129" spans="2:65" s="1" customFormat="1" ht="24.2" customHeight="1" x14ac:dyDescent="0.2">
      <c r="B129" s="124"/>
      <c r="C129" s="149" t="s">
        <v>212</v>
      </c>
      <c r="D129" s="149" t="s">
        <v>2752</v>
      </c>
      <c r="E129" s="150" t="s">
        <v>2855</v>
      </c>
      <c r="F129" s="151" t="s">
        <v>2856</v>
      </c>
      <c r="G129" s="152" t="s">
        <v>408</v>
      </c>
      <c r="H129" s="153">
        <v>10</v>
      </c>
      <c r="I129" s="154"/>
      <c r="J129" s="155">
        <f t="shared" si="0"/>
        <v>0</v>
      </c>
      <c r="K129" s="151" t="s">
        <v>122</v>
      </c>
      <c r="L129" s="156"/>
      <c r="M129" s="157" t="s">
        <v>3</v>
      </c>
      <c r="N129" s="158" t="s">
        <v>39</v>
      </c>
      <c r="P129" s="134">
        <f t="shared" si="1"/>
        <v>0</v>
      </c>
      <c r="Q129" s="134">
        <v>0.32705000000000001</v>
      </c>
      <c r="R129" s="134">
        <f t="shared" si="2"/>
        <v>3.2705000000000002</v>
      </c>
      <c r="S129" s="134">
        <v>0</v>
      </c>
      <c r="T129" s="135">
        <f t="shared" si="3"/>
        <v>0</v>
      </c>
      <c r="AR129" s="136" t="s">
        <v>137</v>
      </c>
      <c r="AT129" s="136" t="s">
        <v>2752</v>
      </c>
      <c r="AU129" s="136" t="s">
        <v>68</v>
      </c>
      <c r="AY129" s="14" t="s">
        <v>115</v>
      </c>
      <c r="BE129" s="137">
        <f t="shared" si="4"/>
        <v>0</v>
      </c>
      <c r="BF129" s="137">
        <f t="shared" si="5"/>
        <v>0</v>
      </c>
      <c r="BG129" s="137">
        <f t="shared" si="6"/>
        <v>0</v>
      </c>
      <c r="BH129" s="137">
        <f t="shared" si="7"/>
        <v>0</v>
      </c>
      <c r="BI129" s="137">
        <f t="shared" si="8"/>
        <v>0</v>
      </c>
      <c r="BJ129" s="14" t="s">
        <v>76</v>
      </c>
      <c r="BK129" s="137">
        <f t="shared" si="9"/>
        <v>0</v>
      </c>
      <c r="BL129" s="14" t="s">
        <v>123</v>
      </c>
      <c r="BM129" s="136" t="s">
        <v>301</v>
      </c>
    </row>
    <row r="130" spans="2:65" s="1" customFormat="1" ht="24.2" customHeight="1" x14ac:dyDescent="0.2">
      <c r="B130" s="124"/>
      <c r="C130" s="149" t="s">
        <v>303</v>
      </c>
      <c r="D130" s="149" t="s">
        <v>2752</v>
      </c>
      <c r="E130" s="150" t="s">
        <v>2857</v>
      </c>
      <c r="F130" s="151" t="s">
        <v>2858</v>
      </c>
      <c r="G130" s="152" t="s">
        <v>408</v>
      </c>
      <c r="H130" s="153">
        <v>10</v>
      </c>
      <c r="I130" s="154"/>
      <c r="J130" s="155">
        <f t="shared" si="0"/>
        <v>0</v>
      </c>
      <c r="K130" s="151" t="s">
        <v>122</v>
      </c>
      <c r="L130" s="156"/>
      <c r="M130" s="157" t="s">
        <v>3</v>
      </c>
      <c r="N130" s="158" t="s">
        <v>39</v>
      </c>
      <c r="P130" s="134">
        <f t="shared" si="1"/>
        <v>0</v>
      </c>
      <c r="Q130" s="134">
        <v>0.32700000000000001</v>
      </c>
      <c r="R130" s="134">
        <f t="shared" si="2"/>
        <v>3.27</v>
      </c>
      <c r="S130" s="134">
        <v>0</v>
      </c>
      <c r="T130" s="135">
        <f t="shared" si="3"/>
        <v>0</v>
      </c>
      <c r="AR130" s="136" t="s">
        <v>137</v>
      </c>
      <c r="AT130" s="136" t="s">
        <v>2752</v>
      </c>
      <c r="AU130" s="136" t="s">
        <v>68</v>
      </c>
      <c r="AY130" s="14" t="s">
        <v>115</v>
      </c>
      <c r="BE130" s="137">
        <f t="shared" si="4"/>
        <v>0</v>
      </c>
      <c r="BF130" s="137">
        <f t="shared" si="5"/>
        <v>0</v>
      </c>
      <c r="BG130" s="137">
        <f t="shared" si="6"/>
        <v>0</v>
      </c>
      <c r="BH130" s="137">
        <f t="shared" si="7"/>
        <v>0</v>
      </c>
      <c r="BI130" s="137">
        <f t="shared" si="8"/>
        <v>0</v>
      </c>
      <c r="BJ130" s="14" t="s">
        <v>76</v>
      </c>
      <c r="BK130" s="137">
        <f t="shared" si="9"/>
        <v>0</v>
      </c>
      <c r="BL130" s="14" t="s">
        <v>123</v>
      </c>
      <c r="BM130" s="136" t="s">
        <v>306</v>
      </c>
    </row>
    <row r="131" spans="2:65" s="1" customFormat="1" ht="24.2" customHeight="1" x14ac:dyDescent="0.2">
      <c r="B131" s="124"/>
      <c r="C131" s="149" t="s">
        <v>216</v>
      </c>
      <c r="D131" s="149" t="s">
        <v>2752</v>
      </c>
      <c r="E131" s="150" t="s">
        <v>2859</v>
      </c>
      <c r="F131" s="151" t="s">
        <v>2860</v>
      </c>
      <c r="G131" s="152" t="s">
        <v>408</v>
      </c>
      <c r="H131" s="153">
        <v>5</v>
      </c>
      <c r="I131" s="154"/>
      <c r="J131" s="155">
        <f t="shared" si="0"/>
        <v>0</v>
      </c>
      <c r="K131" s="151" t="s">
        <v>122</v>
      </c>
      <c r="L131" s="156"/>
      <c r="M131" s="157" t="s">
        <v>3</v>
      </c>
      <c r="N131" s="158" t="s">
        <v>39</v>
      </c>
      <c r="P131" s="134">
        <f t="shared" si="1"/>
        <v>0</v>
      </c>
      <c r="Q131" s="134">
        <v>0.32695000000000002</v>
      </c>
      <c r="R131" s="134">
        <f t="shared" si="2"/>
        <v>1.6347500000000001</v>
      </c>
      <c r="S131" s="134">
        <v>0</v>
      </c>
      <c r="T131" s="135">
        <f t="shared" si="3"/>
        <v>0</v>
      </c>
      <c r="AR131" s="136" t="s">
        <v>137</v>
      </c>
      <c r="AT131" s="136" t="s">
        <v>2752</v>
      </c>
      <c r="AU131" s="136" t="s">
        <v>68</v>
      </c>
      <c r="AY131" s="14" t="s">
        <v>115</v>
      </c>
      <c r="BE131" s="137">
        <f t="shared" si="4"/>
        <v>0</v>
      </c>
      <c r="BF131" s="137">
        <f t="shared" si="5"/>
        <v>0</v>
      </c>
      <c r="BG131" s="137">
        <f t="shared" si="6"/>
        <v>0</v>
      </c>
      <c r="BH131" s="137">
        <f t="shared" si="7"/>
        <v>0</v>
      </c>
      <c r="BI131" s="137">
        <f t="shared" si="8"/>
        <v>0</v>
      </c>
      <c r="BJ131" s="14" t="s">
        <v>76</v>
      </c>
      <c r="BK131" s="137">
        <f t="shared" si="9"/>
        <v>0</v>
      </c>
      <c r="BL131" s="14" t="s">
        <v>123</v>
      </c>
      <c r="BM131" s="136" t="s">
        <v>309</v>
      </c>
    </row>
    <row r="132" spans="2:65" s="1" customFormat="1" ht="24.2" customHeight="1" x14ac:dyDescent="0.2">
      <c r="B132" s="124"/>
      <c r="C132" s="149" t="s">
        <v>311</v>
      </c>
      <c r="D132" s="149" t="s">
        <v>2752</v>
      </c>
      <c r="E132" s="150" t="s">
        <v>2861</v>
      </c>
      <c r="F132" s="151" t="s">
        <v>2862</v>
      </c>
      <c r="G132" s="152" t="s">
        <v>408</v>
      </c>
      <c r="H132" s="153">
        <v>5</v>
      </c>
      <c r="I132" s="154"/>
      <c r="J132" s="155">
        <f t="shared" si="0"/>
        <v>0</v>
      </c>
      <c r="K132" s="151" t="s">
        <v>122</v>
      </c>
      <c r="L132" s="156"/>
      <c r="M132" s="157" t="s">
        <v>3</v>
      </c>
      <c r="N132" s="158" t="s">
        <v>39</v>
      </c>
      <c r="P132" s="134">
        <f t="shared" si="1"/>
        <v>0</v>
      </c>
      <c r="Q132" s="134">
        <v>0.32690000000000002</v>
      </c>
      <c r="R132" s="134">
        <f t="shared" si="2"/>
        <v>1.6345000000000001</v>
      </c>
      <c r="S132" s="134">
        <v>0</v>
      </c>
      <c r="T132" s="135">
        <f t="shared" si="3"/>
        <v>0</v>
      </c>
      <c r="AR132" s="136" t="s">
        <v>137</v>
      </c>
      <c r="AT132" s="136" t="s">
        <v>2752</v>
      </c>
      <c r="AU132" s="136" t="s">
        <v>68</v>
      </c>
      <c r="AY132" s="14" t="s">
        <v>115</v>
      </c>
      <c r="BE132" s="137">
        <f t="shared" si="4"/>
        <v>0</v>
      </c>
      <c r="BF132" s="137">
        <f t="shared" si="5"/>
        <v>0</v>
      </c>
      <c r="BG132" s="137">
        <f t="shared" si="6"/>
        <v>0</v>
      </c>
      <c r="BH132" s="137">
        <f t="shared" si="7"/>
        <v>0</v>
      </c>
      <c r="BI132" s="137">
        <f t="shared" si="8"/>
        <v>0</v>
      </c>
      <c r="BJ132" s="14" t="s">
        <v>76</v>
      </c>
      <c r="BK132" s="137">
        <f t="shared" si="9"/>
        <v>0</v>
      </c>
      <c r="BL132" s="14" t="s">
        <v>123</v>
      </c>
      <c r="BM132" s="136" t="s">
        <v>314</v>
      </c>
    </row>
    <row r="133" spans="2:65" s="1" customFormat="1" ht="24.2" customHeight="1" x14ac:dyDescent="0.2">
      <c r="B133" s="124"/>
      <c r="C133" s="149" t="s">
        <v>220</v>
      </c>
      <c r="D133" s="149" t="s">
        <v>2752</v>
      </c>
      <c r="E133" s="150" t="s">
        <v>2863</v>
      </c>
      <c r="F133" s="151" t="s">
        <v>2864</v>
      </c>
      <c r="G133" s="152" t="s">
        <v>408</v>
      </c>
      <c r="H133" s="153">
        <v>5</v>
      </c>
      <c r="I133" s="154"/>
      <c r="J133" s="155">
        <f t="shared" si="0"/>
        <v>0</v>
      </c>
      <c r="K133" s="151" t="s">
        <v>122</v>
      </c>
      <c r="L133" s="156"/>
      <c r="M133" s="157" t="s">
        <v>3</v>
      </c>
      <c r="N133" s="158" t="s">
        <v>39</v>
      </c>
      <c r="P133" s="134">
        <f t="shared" si="1"/>
        <v>0</v>
      </c>
      <c r="Q133" s="134">
        <v>0.27500000000000002</v>
      </c>
      <c r="R133" s="134">
        <f t="shared" si="2"/>
        <v>1.375</v>
      </c>
      <c r="S133" s="134">
        <v>0</v>
      </c>
      <c r="T133" s="135">
        <f t="shared" si="3"/>
        <v>0</v>
      </c>
      <c r="AR133" s="136" t="s">
        <v>137</v>
      </c>
      <c r="AT133" s="136" t="s">
        <v>2752</v>
      </c>
      <c r="AU133" s="136" t="s">
        <v>68</v>
      </c>
      <c r="AY133" s="14" t="s">
        <v>115</v>
      </c>
      <c r="BE133" s="137">
        <f t="shared" si="4"/>
        <v>0</v>
      </c>
      <c r="BF133" s="137">
        <f t="shared" si="5"/>
        <v>0</v>
      </c>
      <c r="BG133" s="137">
        <f t="shared" si="6"/>
        <v>0</v>
      </c>
      <c r="BH133" s="137">
        <f t="shared" si="7"/>
        <v>0</v>
      </c>
      <c r="BI133" s="137">
        <f t="shared" si="8"/>
        <v>0</v>
      </c>
      <c r="BJ133" s="14" t="s">
        <v>76</v>
      </c>
      <c r="BK133" s="137">
        <f t="shared" si="9"/>
        <v>0</v>
      </c>
      <c r="BL133" s="14" t="s">
        <v>123</v>
      </c>
      <c r="BM133" s="136" t="s">
        <v>317</v>
      </c>
    </row>
    <row r="134" spans="2:65" s="1" customFormat="1" ht="24.2" customHeight="1" x14ac:dyDescent="0.2">
      <c r="B134" s="124"/>
      <c r="C134" s="149" t="s">
        <v>318</v>
      </c>
      <c r="D134" s="149" t="s">
        <v>2752</v>
      </c>
      <c r="E134" s="150" t="s">
        <v>2865</v>
      </c>
      <c r="F134" s="151" t="s">
        <v>2866</v>
      </c>
      <c r="G134" s="152" t="s">
        <v>408</v>
      </c>
      <c r="H134" s="153">
        <v>5</v>
      </c>
      <c r="I134" s="154"/>
      <c r="J134" s="155">
        <f t="shared" si="0"/>
        <v>0</v>
      </c>
      <c r="K134" s="151" t="s">
        <v>122</v>
      </c>
      <c r="L134" s="156"/>
      <c r="M134" s="157" t="s">
        <v>3</v>
      </c>
      <c r="N134" s="158" t="s">
        <v>39</v>
      </c>
      <c r="P134" s="134">
        <f t="shared" si="1"/>
        <v>0</v>
      </c>
      <c r="Q134" s="134">
        <v>0.32729999999999998</v>
      </c>
      <c r="R134" s="134">
        <f t="shared" si="2"/>
        <v>1.6364999999999998</v>
      </c>
      <c r="S134" s="134">
        <v>0</v>
      </c>
      <c r="T134" s="135">
        <f t="shared" si="3"/>
        <v>0</v>
      </c>
      <c r="AR134" s="136" t="s">
        <v>137</v>
      </c>
      <c r="AT134" s="136" t="s">
        <v>2752</v>
      </c>
      <c r="AU134" s="136" t="s">
        <v>68</v>
      </c>
      <c r="AY134" s="14" t="s">
        <v>115</v>
      </c>
      <c r="BE134" s="137">
        <f t="shared" si="4"/>
        <v>0</v>
      </c>
      <c r="BF134" s="137">
        <f t="shared" si="5"/>
        <v>0</v>
      </c>
      <c r="BG134" s="137">
        <f t="shared" si="6"/>
        <v>0</v>
      </c>
      <c r="BH134" s="137">
        <f t="shared" si="7"/>
        <v>0</v>
      </c>
      <c r="BI134" s="137">
        <f t="shared" si="8"/>
        <v>0</v>
      </c>
      <c r="BJ134" s="14" t="s">
        <v>76</v>
      </c>
      <c r="BK134" s="137">
        <f t="shared" si="9"/>
        <v>0</v>
      </c>
      <c r="BL134" s="14" t="s">
        <v>123</v>
      </c>
      <c r="BM134" s="136" t="s">
        <v>321</v>
      </c>
    </row>
    <row r="135" spans="2:65" s="1" customFormat="1" ht="24.2" customHeight="1" x14ac:dyDescent="0.2">
      <c r="B135" s="124"/>
      <c r="C135" s="149" t="s">
        <v>224</v>
      </c>
      <c r="D135" s="149" t="s">
        <v>2752</v>
      </c>
      <c r="E135" s="150" t="s">
        <v>2867</v>
      </c>
      <c r="F135" s="151" t="s">
        <v>2868</v>
      </c>
      <c r="G135" s="152" t="s">
        <v>408</v>
      </c>
      <c r="H135" s="153">
        <v>5</v>
      </c>
      <c r="I135" s="154"/>
      <c r="J135" s="155">
        <f t="shared" si="0"/>
        <v>0</v>
      </c>
      <c r="K135" s="151" t="s">
        <v>122</v>
      </c>
      <c r="L135" s="156"/>
      <c r="M135" s="157" t="s">
        <v>3</v>
      </c>
      <c r="N135" s="158" t="s">
        <v>39</v>
      </c>
      <c r="P135" s="134">
        <f t="shared" si="1"/>
        <v>0</v>
      </c>
      <c r="Q135" s="134">
        <v>0.32729999999999998</v>
      </c>
      <c r="R135" s="134">
        <f t="shared" si="2"/>
        <v>1.6364999999999998</v>
      </c>
      <c r="S135" s="134">
        <v>0</v>
      </c>
      <c r="T135" s="135">
        <f t="shared" si="3"/>
        <v>0</v>
      </c>
      <c r="AR135" s="136" t="s">
        <v>137</v>
      </c>
      <c r="AT135" s="136" t="s">
        <v>2752</v>
      </c>
      <c r="AU135" s="136" t="s">
        <v>68</v>
      </c>
      <c r="AY135" s="14" t="s">
        <v>115</v>
      </c>
      <c r="BE135" s="137">
        <f t="shared" si="4"/>
        <v>0</v>
      </c>
      <c r="BF135" s="137">
        <f t="shared" si="5"/>
        <v>0</v>
      </c>
      <c r="BG135" s="137">
        <f t="shared" si="6"/>
        <v>0</v>
      </c>
      <c r="BH135" s="137">
        <f t="shared" si="7"/>
        <v>0</v>
      </c>
      <c r="BI135" s="137">
        <f t="shared" si="8"/>
        <v>0</v>
      </c>
      <c r="BJ135" s="14" t="s">
        <v>76</v>
      </c>
      <c r="BK135" s="137">
        <f t="shared" si="9"/>
        <v>0</v>
      </c>
      <c r="BL135" s="14" t="s">
        <v>123</v>
      </c>
      <c r="BM135" s="136" t="s">
        <v>324</v>
      </c>
    </row>
    <row r="136" spans="2:65" s="1" customFormat="1" ht="16.5" customHeight="1" x14ac:dyDescent="0.2">
      <c r="B136" s="124"/>
      <c r="C136" s="149" t="s">
        <v>326</v>
      </c>
      <c r="D136" s="149" t="s">
        <v>2752</v>
      </c>
      <c r="E136" s="150" t="s">
        <v>2869</v>
      </c>
      <c r="F136" s="151" t="s">
        <v>2870</v>
      </c>
      <c r="G136" s="152" t="s">
        <v>128</v>
      </c>
      <c r="H136" s="153">
        <v>10</v>
      </c>
      <c r="I136" s="154"/>
      <c r="J136" s="155">
        <f t="shared" si="0"/>
        <v>0</v>
      </c>
      <c r="K136" s="151" t="s">
        <v>122</v>
      </c>
      <c r="L136" s="156"/>
      <c r="M136" s="157" t="s">
        <v>3</v>
      </c>
      <c r="N136" s="158" t="s">
        <v>39</v>
      </c>
      <c r="P136" s="134">
        <f t="shared" si="1"/>
        <v>0</v>
      </c>
      <c r="Q136" s="134">
        <v>0.16</v>
      </c>
      <c r="R136" s="134">
        <f t="shared" si="2"/>
        <v>1.6</v>
      </c>
      <c r="S136" s="134">
        <v>0</v>
      </c>
      <c r="T136" s="135">
        <f t="shared" si="3"/>
        <v>0</v>
      </c>
      <c r="AR136" s="136" t="s">
        <v>137</v>
      </c>
      <c r="AT136" s="136" t="s">
        <v>2752</v>
      </c>
      <c r="AU136" s="136" t="s">
        <v>68</v>
      </c>
      <c r="AY136" s="14" t="s">
        <v>115</v>
      </c>
      <c r="BE136" s="137">
        <f t="shared" si="4"/>
        <v>0</v>
      </c>
      <c r="BF136" s="137">
        <f t="shared" si="5"/>
        <v>0</v>
      </c>
      <c r="BG136" s="137">
        <f t="shared" si="6"/>
        <v>0</v>
      </c>
      <c r="BH136" s="137">
        <f t="shared" si="7"/>
        <v>0</v>
      </c>
      <c r="BI136" s="137">
        <f t="shared" si="8"/>
        <v>0</v>
      </c>
      <c r="BJ136" s="14" t="s">
        <v>76</v>
      </c>
      <c r="BK136" s="137">
        <f t="shared" si="9"/>
        <v>0</v>
      </c>
      <c r="BL136" s="14" t="s">
        <v>123</v>
      </c>
      <c r="BM136" s="136" t="s">
        <v>329</v>
      </c>
    </row>
    <row r="137" spans="2:65" s="1" customFormat="1" ht="16.5" customHeight="1" x14ac:dyDescent="0.2">
      <c r="B137" s="124"/>
      <c r="C137" s="149" t="s">
        <v>229</v>
      </c>
      <c r="D137" s="149" t="s">
        <v>2752</v>
      </c>
      <c r="E137" s="150" t="s">
        <v>2871</v>
      </c>
      <c r="F137" s="151" t="s">
        <v>2872</v>
      </c>
      <c r="G137" s="152" t="s">
        <v>128</v>
      </c>
      <c r="H137" s="153">
        <v>20</v>
      </c>
      <c r="I137" s="154"/>
      <c r="J137" s="155">
        <f t="shared" si="0"/>
        <v>0</v>
      </c>
      <c r="K137" s="151" t="s">
        <v>122</v>
      </c>
      <c r="L137" s="156"/>
      <c r="M137" s="157" t="s">
        <v>3</v>
      </c>
      <c r="N137" s="158" t="s">
        <v>39</v>
      </c>
      <c r="P137" s="134">
        <f t="shared" si="1"/>
        <v>0</v>
      </c>
      <c r="Q137" s="134">
        <v>0.16</v>
      </c>
      <c r="R137" s="134">
        <f t="shared" si="2"/>
        <v>3.2</v>
      </c>
      <c r="S137" s="134">
        <v>0</v>
      </c>
      <c r="T137" s="135">
        <f t="shared" si="3"/>
        <v>0</v>
      </c>
      <c r="AR137" s="136" t="s">
        <v>137</v>
      </c>
      <c r="AT137" s="136" t="s">
        <v>2752</v>
      </c>
      <c r="AU137" s="136" t="s">
        <v>68</v>
      </c>
      <c r="AY137" s="14" t="s">
        <v>115</v>
      </c>
      <c r="BE137" s="137">
        <f t="shared" si="4"/>
        <v>0</v>
      </c>
      <c r="BF137" s="137">
        <f t="shared" si="5"/>
        <v>0</v>
      </c>
      <c r="BG137" s="137">
        <f t="shared" si="6"/>
        <v>0</v>
      </c>
      <c r="BH137" s="137">
        <f t="shared" si="7"/>
        <v>0</v>
      </c>
      <c r="BI137" s="137">
        <f t="shared" si="8"/>
        <v>0</v>
      </c>
      <c r="BJ137" s="14" t="s">
        <v>76</v>
      </c>
      <c r="BK137" s="137">
        <f t="shared" si="9"/>
        <v>0</v>
      </c>
      <c r="BL137" s="14" t="s">
        <v>123</v>
      </c>
      <c r="BM137" s="136" t="s">
        <v>332</v>
      </c>
    </row>
    <row r="138" spans="2:65" s="1" customFormat="1" ht="16.5" customHeight="1" x14ac:dyDescent="0.2">
      <c r="B138" s="124"/>
      <c r="C138" s="149" t="s">
        <v>333</v>
      </c>
      <c r="D138" s="149" t="s">
        <v>2752</v>
      </c>
      <c r="E138" s="150" t="s">
        <v>2873</v>
      </c>
      <c r="F138" s="151" t="s">
        <v>2874</v>
      </c>
      <c r="G138" s="152" t="s">
        <v>408</v>
      </c>
      <c r="H138" s="153">
        <v>2</v>
      </c>
      <c r="I138" s="154"/>
      <c r="J138" s="155">
        <f t="shared" si="0"/>
        <v>0</v>
      </c>
      <c r="K138" s="151" t="s">
        <v>122</v>
      </c>
      <c r="L138" s="156"/>
      <c r="M138" s="157" t="s">
        <v>3</v>
      </c>
      <c r="N138" s="158" t="s">
        <v>39</v>
      </c>
      <c r="P138" s="134">
        <f t="shared" si="1"/>
        <v>0</v>
      </c>
      <c r="Q138" s="134">
        <v>1.50075</v>
      </c>
      <c r="R138" s="134">
        <f t="shared" si="2"/>
        <v>3.0015000000000001</v>
      </c>
      <c r="S138" s="134">
        <v>0</v>
      </c>
      <c r="T138" s="135">
        <f t="shared" si="3"/>
        <v>0</v>
      </c>
      <c r="AR138" s="136" t="s">
        <v>137</v>
      </c>
      <c r="AT138" s="136" t="s">
        <v>2752</v>
      </c>
      <c r="AU138" s="136" t="s">
        <v>68</v>
      </c>
      <c r="AY138" s="14" t="s">
        <v>115</v>
      </c>
      <c r="BE138" s="137">
        <f t="shared" si="4"/>
        <v>0</v>
      </c>
      <c r="BF138" s="137">
        <f t="shared" si="5"/>
        <v>0</v>
      </c>
      <c r="BG138" s="137">
        <f t="shared" si="6"/>
        <v>0</v>
      </c>
      <c r="BH138" s="137">
        <f t="shared" si="7"/>
        <v>0</v>
      </c>
      <c r="BI138" s="137">
        <f t="shared" si="8"/>
        <v>0</v>
      </c>
      <c r="BJ138" s="14" t="s">
        <v>76</v>
      </c>
      <c r="BK138" s="137">
        <f t="shared" si="9"/>
        <v>0</v>
      </c>
      <c r="BL138" s="14" t="s">
        <v>123</v>
      </c>
      <c r="BM138" s="136" t="s">
        <v>336</v>
      </c>
    </row>
    <row r="139" spans="2:65" s="1" customFormat="1" ht="16.5" customHeight="1" x14ac:dyDescent="0.2">
      <c r="B139" s="124"/>
      <c r="C139" s="149" t="s">
        <v>232</v>
      </c>
      <c r="D139" s="149" t="s">
        <v>2752</v>
      </c>
      <c r="E139" s="150" t="s">
        <v>2875</v>
      </c>
      <c r="F139" s="151" t="s">
        <v>2876</v>
      </c>
      <c r="G139" s="152" t="s">
        <v>408</v>
      </c>
      <c r="H139" s="153">
        <v>2</v>
      </c>
      <c r="I139" s="154"/>
      <c r="J139" s="155">
        <f t="shared" si="0"/>
        <v>0</v>
      </c>
      <c r="K139" s="151" t="s">
        <v>122</v>
      </c>
      <c r="L139" s="156"/>
      <c r="M139" s="157" t="s">
        <v>3</v>
      </c>
      <c r="N139" s="158" t="s">
        <v>39</v>
      </c>
      <c r="P139" s="134">
        <f t="shared" si="1"/>
        <v>0</v>
      </c>
      <c r="Q139" s="134">
        <v>1.2996000000000001</v>
      </c>
      <c r="R139" s="134">
        <f t="shared" si="2"/>
        <v>2.5992000000000002</v>
      </c>
      <c r="S139" s="134">
        <v>0</v>
      </c>
      <c r="T139" s="135">
        <f t="shared" si="3"/>
        <v>0</v>
      </c>
      <c r="AR139" s="136" t="s">
        <v>137</v>
      </c>
      <c r="AT139" s="136" t="s">
        <v>2752</v>
      </c>
      <c r="AU139" s="136" t="s">
        <v>68</v>
      </c>
      <c r="AY139" s="14" t="s">
        <v>115</v>
      </c>
      <c r="BE139" s="137">
        <f t="shared" si="4"/>
        <v>0</v>
      </c>
      <c r="BF139" s="137">
        <f t="shared" si="5"/>
        <v>0</v>
      </c>
      <c r="BG139" s="137">
        <f t="shared" si="6"/>
        <v>0</v>
      </c>
      <c r="BH139" s="137">
        <f t="shared" si="7"/>
        <v>0</v>
      </c>
      <c r="BI139" s="137">
        <f t="shared" si="8"/>
        <v>0</v>
      </c>
      <c r="BJ139" s="14" t="s">
        <v>76</v>
      </c>
      <c r="BK139" s="137">
        <f t="shared" si="9"/>
        <v>0</v>
      </c>
      <c r="BL139" s="14" t="s">
        <v>123</v>
      </c>
      <c r="BM139" s="136" t="s">
        <v>339</v>
      </c>
    </row>
    <row r="140" spans="2:65" s="1" customFormat="1" ht="16.5" customHeight="1" x14ac:dyDescent="0.2">
      <c r="B140" s="124"/>
      <c r="C140" s="149" t="s">
        <v>341</v>
      </c>
      <c r="D140" s="149" t="s">
        <v>2752</v>
      </c>
      <c r="E140" s="150" t="s">
        <v>2877</v>
      </c>
      <c r="F140" s="151" t="s">
        <v>2878</v>
      </c>
      <c r="G140" s="152" t="s">
        <v>408</v>
      </c>
      <c r="H140" s="153">
        <v>2</v>
      </c>
      <c r="I140" s="154"/>
      <c r="J140" s="155">
        <f t="shared" si="0"/>
        <v>0</v>
      </c>
      <c r="K140" s="151" t="s">
        <v>122</v>
      </c>
      <c r="L140" s="156"/>
      <c r="M140" s="157" t="s">
        <v>3</v>
      </c>
      <c r="N140" s="158" t="s">
        <v>39</v>
      </c>
      <c r="P140" s="134">
        <f t="shared" si="1"/>
        <v>0</v>
      </c>
      <c r="Q140" s="134">
        <v>1.23475</v>
      </c>
      <c r="R140" s="134">
        <f t="shared" si="2"/>
        <v>2.4695</v>
      </c>
      <c r="S140" s="134">
        <v>0</v>
      </c>
      <c r="T140" s="135">
        <f t="shared" si="3"/>
        <v>0</v>
      </c>
      <c r="AR140" s="136" t="s">
        <v>137</v>
      </c>
      <c r="AT140" s="136" t="s">
        <v>2752</v>
      </c>
      <c r="AU140" s="136" t="s">
        <v>68</v>
      </c>
      <c r="AY140" s="14" t="s">
        <v>115</v>
      </c>
      <c r="BE140" s="137">
        <f t="shared" si="4"/>
        <v>0</v>
      </c>
      <c r="BF140" s="137">
        <f t="shared" si="5"/>
        <v>0</v>
      </c>
      <c r="BG140" s="137">
        <f t="shared" si="6"/>
        <v>0</v>
      </c>
      <c r="BH140" s="137">
        <f t="shared" si="7"/>
        <v>0</v>
      </c>
      <c r="BI140" s="137">
        <f t="shared" si="8"/>
        <v>0</v>
      </c>
      <c r="BJ140" s="14" t="s">
        <v>76</v>
      </c>
      <c r="BK140" s="137">
        <f t="shared" si="9"/>
        <v>0</v>
      </c>
      <c r="BL140" s="14" t="s">
        <v>123</v>
      </c>
      <c r="BM140" s="136" t="s">
        <v>344</v>
      </c>
    </row>
    <row r="141" spans="2:65" s="1" customFormat="1" ht="16.5" customHeight="1" x14ac:dyDescent="0.2">
      <c r="B141" s="124"/>
      <c r="C141" s="149" t="s">
        <v>237</v>
      </c>
      <c r="D141" s="149" t="s">
        <v>2752</v>
      </c>
      <c r="E141" s="150" t="s">
        <v>2879</v>
      </c>
      <c r="F141" s="151" t="s">
        <v>2880</v>
      </c>
      <c r="G141" s="152" t="s">
        <v>408</v>
      </c>
      <c r="H141" s="153">
        <v>2</v>
      </c>
      <c r="I141" s="154"/>
      <c r="J141" s="155">
        <f t="shared" si="0"/>
        <v>0</v>
      </c>
      <c r="K141" s="151" t="s">
        <v>122</v>
      </c>
      <c r="L141" s="156"/>
      <c r="M141" s="157" t="s">
        <v>3</v>
      </c>
      <c r="N141" s="158" t="s">
        <v>39</v>
      </c>
      <c r="P141" s="134">
        <f t="shared" si="1"/>
        <v>0</v>
      </c>
      <c r="Q141" s="134">
        <v>4.5022500000000001</v>
      </c>
      <c r="R141" s="134">
        <f t="shared" si="2"/>
        <v>9.0045000000000002</v>
      </c>
      <c r="S141" s="134">
        <v>0</v>
      </c>
      <c r="T141" s="135">
        <f t="shared" si="3"/>
        <v>0</v>
      </c>
      <c r="AR141" s="136" t="s">
        <v>137</v>
      </c>
      <c r="AT141" s="136" t="s">
        <v>2752</v>
      </c>
      <c r="AU141" s="136" t="s">
        <v>68</v>
      </c>
      <c r="AY141" s="14" t="s">
        <v>115</v>
      </c>
      <c r="BE141" s="137">
        <f t="shared" si="4"/>
        <v>0</v>
      </c>
      <c r="BF141" s="137">
        <f t="shared" si="5"/>
        <v>0</v>
      </c>
      <c r="BG141" s="137">
        <f t="shared" si="6"/>
        <v>0</v>
      </c>
      <c r="BH141" s="137">
        <f t="shared" si="7"/>
        <v>0</v>
      </c>
      <c r="BI141" s="137">
        <f t="shared" si="8"/>
        <v>0</v>
      </c>
      <c r="BJ141" s="14" t="s">
        <v>76</v>
      </c>
      <c r="BK141" s="137">
        <f t="shared" si="9"/>
        <v>0</v>
      </c>
      <c r="BL141" s="14" t="s">
        <v>123</v>
      </c>
      <c r="BM141" s="136" t="s">
        <v>347</v>
      </c>
    </row>
    <row r="142" spans="2:65" s="1" customFormat="1" ht="16.5" customHeight="1" x14ac:dyDescent="0.2">
      <c r="B142" s="124"/>
      <c r="C142" s="149" t="s">
        <v>348</v>
      </c>
      <c r="D142" s="149" t="s">
        <v>2752</v>
      </c>
      <c r="E142" s="150" t="s">
        <v>2881</v>
      </c>
      <c r="F142" s="151" t="s">
        <v>2882</v>
      </c>
      <c r="G142" s="152" t="s">
        <v>408</v>
      </c>
      <c r="H142" s="153">
        <v>2</v>
      </c>
      <c r="I142" s="154"/>
      <c r="J142" s="155">
        <f t="shared" si="0"/>
        <v>0</v>
      </c>
      <c r="K142" s="151" t="s">
        <v>122</v>
      </c>
      <c r="L142" s="156"/>
      <c r="M142" s="157" t="s">
        <v>3</v>
      </c>
      <c r="N142" s="158" t="s">
        <v>39</v>
      </c>
      <c r="P142" s="134">
        <f t="shared" si="1"/>
        <v>0</v>
      </c>
      <c r="Q142" s="134">
        <v>3.70425</v>
      </c>
      <c r="R142" s="134">
        <f t="shared" si="2"/>
        <v>7.4085000000000001</v>
      </c>
      <c r="S142" s="134">
        <v>0</v>
      </c>
      <c r="T142" s="135">
        <f t="shared" si="3"/>
        <v>0</v>
      </c>
      <c r="AR142" s="136" t="s">
        <v>137</v>
      </c>
      <c r="AT142" s="136" t="s">
        <v>2752</v>
      </c>
      <c r="AU142" s="136" t="s">
        <v>68</v>
      </c>
      <c r="AY142" s="14" t="s">
        <v>115</v>
      </c>
      <c r="BE142" s="137">
        <f t="shared" si="4"/>
        <v>0</v>
      </c>
      <c r="BF142" s="137">
        <f t="shared" si="5"/>
        <v>0</v>
      </c>
      <c r="BG142" s="137">
        <f t="shared" si="6"/>
        <v>0</v>
      </c>
      <c r="BH142" s="137">
        <f t="shared" si="7"/>
        <v>0</v>
      </c>
      <c r="BI142" s="137">
        <f t="shared" si="8"/>
        <v>0</v>
      </c>
      <c r="BJ142" s="14" t="s">
        <v>76</v>
      </c>
      <c r="BK142" s="137">
        <f t="shared" si="9"/>
        <v>0</v>
      </c>
      <c r="BL142" s="14" t="s">
        <v>123</v>
      </c>
      <c r="BM142" s="136" t="s">
        <v>351</v>
      </c>
    </row>
    <row r="143" spans="2:65" s="1" customFormat="1" ht="16.5" customHeight="1" x14ac:dyDescent="0.2">
      <c r="B143" s="124"/>
      <c r="C143" s="149" t="s">
        <v>240</v>
      </c>
      <c r="D143" s="149" t="s">
        <v>2752</v>
      </c>
      <c r="E143" s="150" t="s">
        <v>2883</v>
      </c>
      <c r="F143" s="151" t="s">
        <v>2884</v>
      </c>
      <c r="G143" s="152" t="s">
        <v>408</v>
      </c>
      <c r="H143" s="153">
        <v>2</v>
      </c>
      <c r="I143" s="154"/>
      <c r="J143" s="155">
        <f t="shared" si="0"/>
        <v>0</v>
      </c>
      <c r="K143" s="151" t="s">
        <v>122</v>
      </c>
      <c r="L143" s="156"/>
      <c r="M143" s="157" t="s">
        <v>3</v>
      </c>
      <c r="N143" s="158" t="s">
        <v>39</v>
      </c>
      <c r="P143" s="134">
        <f t="shared" si="1"/>
        <v>0</v>
      </c>
      <c r="Q143" s="134">
        <v>4.8734999999999999</v>
      </c>
      <c r="R143" s="134">
        <f t="shared" si="2"/>
        <v>9.7469999999999999</v>
      </c>
      <c r="S143" s="134">
        <v>0</v>
      </c>
      <c r="T143" s="135">
        <f t="shared" si="3"/>
        <v>0</v>
      </c>
      <c r="AR143" s="136" t="s">
        <v>137</v>
      </c>
      <c r="AT143" s="136" t="s">
        <v>2752</v>
      </c>
      <c r="AU143" s="136" t="s">
        <v>68</v>
      </c>
      <c r="AY143" s="14" t="s">
        <v>115</v>
      </c>
      <c r="BE143" s="137">
        <f t="shared" si="4"/>
        <v>0</v>
      </c>
      <c r="BF143" s="137">
        <f t="shared" si="5"/>
        <v>0</v>
      </c>
      <c r="BG143" s="137">
        <f t="shared" si="6"/>
        <v>0</v>
      </c>
      <c r="BH143" s="137">
        <f t="shared" si="7"/>
        <v>0</v>
      </c>
      <c r="BI143" s="137">
        <f t="shared" si="8"/>
        <v>0</v>
      </c>
      <c r="BJ143" s="14" t="s">
        <v>76</v>
      </c>
      <c r="BK143" s="137">
        <f t="shared" si="9"/>
        <v>0</v>
      </c>
      <c r="BL143" s="14" t="s">
        <v>123</v>
      </c>
      <c r="BM143" s="136" t="s">
        <v>354</v>
      </c>
    </row>
    <row r="144" spans="2:65" s="1" customFormat="1" ht="16.5" customHeight="1" x14ac:dyDescent="0.2">
      <c r="B144" s="124"/>
      <c r="C144" s="149" t="s">
        <v>356</v>
      </c>
      <c r="D144" s="149" t="s">
        <v>2752</v>
      </c>
      <c r="E144" s="150" t="s">
        <v>2885</v>
      </c>
      <c r="F144" s="151" t="s">
        <v>2886</v>
      </c>
      <c r="G144" s="152" t="s">
        <v>408</v>
      </c>
      <c r="H144" s="153">
        <v>2</v>
      </c>
      <c r="I144" s="154"/>
      <c r="J144" s="155">
        <f t="shared" ref="J144:J207" si="10">ROUND(I144*H144,2)</f>
        <v>0</v>
      </c>
      <c r="K144" s="151" t="s">
        <v>122</v>
      </c>
      <c r="L144" s="156"/>
      <c r="M144" s="157" t="s">
        <v>3</v>
      </c>
      <c r="N144" s="158" t="s">
        <v>39</v>
      </c>
      <c r="P144" s="134">
        <f t="shared" ref="P144:P207" si="11">O144*H144</f>
        <v>0</v>
      </c>
      <c r="Q144" s="134">
        <v>7.2035999999999998</v>
      </c>
      <c r="R144" s="134">
        <f t="shared" ref="R144:R207" si="12">Q144*H144</f>
        <v>14.4072</v>
      </c>
      <c r="S144" s="134">
        <v>0</v>
      </c>
      <c r="T144" s="135">
        <f t="shared" ref="T144:T207" si="13">S144*H144</f>
        <v>0</v>
      </c>
      <c r="AR144" s="136" t="s">
        <v>137</v>
      </c>
      <c r="AT144" s="136" t="s">
        <v>2752</v>
      </c>
      <c r="AU144" s="136" t="s">
        <v>68</v>
      </c>
      <c r="AY144" s="14" t="s">
        <v>115</v>
      </c>
      <c r="BE144" s="137">
        <f t="shared" ref="BE144:BE207" si="14">IF(N144="základní",J144,0)</f>
        <v>0</v>
      </c>
      <c r="BF144" s="137">
        <f t="shared" ref="BF144:BF207" si="15">IF(N144="snížená",J144,0)</f>
        <v>0</v>
      </c>
      <c r="BG144" s="137">
        <f t="shared" ref="BG144:BG207" si="16">IF(N144="zákl. přenesená",J144,0)</f>
        <v>0</v>
      </c>
      <c r="BH144" s="137">
        <f t="shared" ref="BH144:BH207" si="17">IF(N144="sníž. přenesená",J144,0)</f>
        <v>0</v>
      </c>
      <c r="BI144" s="137">
        <f t="shared" ref="BI144:BI207" si="18">IF(N144="nulová",J144,0)</f>
        <v>0</v>
      </c>
      <c r="BJ144" s="14" t="s">
        <v>76</v>
      </c>
      <c r="BK144" s="137">
        <f t="shared" ref="BK144:BK207" si="19">ROUND(I144*H144,2)</f>
        <v>0</v>
      </c>
      <c r="BL144" s="14" t="s">
        <v>123</v>
      </c>
      <c r="BM144" s="136" t="s">
        <v>359</v>
      </c>
    </row>
    <row r="145" spans="2:65" s="1" customFormat="1" ht="16.5" customHeight="1" x14ac:dyDescent="0.2">
      <c r="B145" s="124"/>
      <c r="C145" s="149" t="s">
        <v>244</v>
      </c>
      <c r="D145" s="149" t="s">
        <v>2752</v>
      </c>
      <c r="E145" s="150" t="s">
        <v>2887</v>
      </c>
      <c r="F145" s="151" t="s">
        <v>2888</v>
      </c>
      <c r="G145" s="152" t="s">
        <v>408</v>
      </c>
      <c r="H145" s="153">
        <v>2</v>
      </c>
      <c r="I145" s="154"/>
      <c r="J145" s="155">
        <f t="shared" si="10"/>
        <v>0</v>
      </c>
      <c r="K145" s="151" t="s">
        <v>122</v>
      </c>
      <c r="L145" s="156"/>
      <c r="M145" s="157" t="s">
        <v>3</v>
      </c>
      <c r="N145" s="158" t="s">
        <v>39</v>
      </c>
      <c r="P145" s="134">
        <f t="shared" si="11"/>
        <v>0</v>
      </c>
      <c r="Q145" s="134">
        <v>5.9268000000000001</v>
      </c>
      <c r="R145" s="134">
        <f t="shared" si="12"/>
        <v>11.8536</v>
      </c>
      <c r="S145" s="134">
        <v>0</v>
      </c>
      <c r="T145" s="135">
        <f t="shared" si="13"/>
        <v>0</v>
      </c>
      <c r="AR145" s="136" t="s">
        <v>137</v>
      </c>
      <c r="AT145" s="136" t="s">
        <v>2752</v>
      </c>
      <c r="AU145" s="136" t="s">
        <v>68</v>
      </c>
      <c r="AY145" s="14" t="s">
        <v>115</v>
      </c>
      <c r="BE145" s="137">
        <f t="shared" si="14"/>
        <v>0</v>
      </c>
      <c r="BF145" s="137">
        <f t="shared" si="15"/>
        <v>0</v>
      </c>
      <c r="BG145" s="137">
        <f t="shared" si="16"/>
        <v>0</v>
      </c>
      <c r="BH145" s="137">
        <f t="shared" si="17"/>
        <v>0</v>
      </c>
      <c r="BI145" s="137">
        <f t="shared" si="18"/>
        <v>0</v>
      </c>
      <c r="BJ145" s="14" t="s">
        <v>76</v>
      </c>
      <c r="BK145" s="137">
        <f t="shared" si="19"/>
        <v>0</v>
      </c>
      <c r="BL145" s="14" t="s">
        <v>123</v>
      </c>
      <c r="BM145" s="136" t="s">
        <v>362</v>
      </c>
    </row>
    <row r="146" spans="2:65" s="1" customFormat="1" ht="16.5" customHeight="1" x14ac:dyDescent="0.2">
      <c r="B146" s="124"/>
      <c r="C146" s="149" t="s">
        <v>363</v>
      </c>
      <c r="D146" s="149" t="s">
        <v>2752</v>
      </c>
      <c r="E146" s="150" t="s">
        <v>2889</v>
      </c>
      <c r="F146" s="151" t="s">
        <v>2890</v>
      </c>
      <c r="G146" s="152" t="s">
        <v>128</v>
      </c>
      <c r="H146" s="153">
        <v>10</v>
      </c>
      <c r="I146" s="154"/>
      <c r="J146" s="155">
        <f t="shared" si="10"/>
        <v>0</v>
      </c>
      <c r="K146" s="151" t="s">
        <v>122</v>
      </c>
      <c r="L146" s="156"/>
      <c r="M146" s="157" t="s">
        <v>3</v>
      </c>
      <c r="N146" s="158" t="s">
        <v>39</v>
      </c>
      <c r="P146" s="134">
        <f t="shared" si="11"/>
        <v>0</v>
      </c>
      <c r="Q146" s="134">
        <v>5.4850000000000003E-2</v>
      </c>
      <c r="R146" s="134">
        <f t="shared" si="12"/>
        <v>0.54849999999999999</v>
      </c>
      <c r="S146" s="134">
        <v>0</v>
      </c>
      <c r="T146" s="135">
        <f t="shared" si="13"/>
        <v>0</v>
      </c>
      <c r="AR146" s="136" t="s">
        <v>137</v>
      </c>
      <c r="AT146" s="136" t="s">
        <v>2752</v>
      </c>
      <c r="AU146" s="136" t="s">
        <v>68</v>
      </c>
      <c r="AY146" s="14" t="s">
        <v>115</v>
      </c>
      <c r="BE146" s="137">
        <f t="shared" si="14"/>
        <v>0</v>
      </c>
      <c r="BF146" s="137">
        <f t="shared" si="15"/>
        <v>0</v>
      </c>
      <c r="BG146" s="137">
        <f t="shared" si="16"/>
        <v>0</v>
      </c>
      <c r="BH146" s="137">
        <f t="shared" si="17"/>
        <v>0</v>
      </c>
      <c r="BI146" s="137">
        <f t="shared" si="18"/>
        <v>0</v>
      </c>
      <c r="BJ146" s="14" t="s">
        <v>76</v>
      </c>
      <c r="BK146" s="137">
        <f t="shared" si="19"/>
        <v>0</v>
      </c>
      <c r="BL146" s="14" t="s">
        <v>123</v>
      </c>
      <c r="BM146" s="136" t="s">
        <v>366</v>
      </c>
    </row>
    <row r="147" spans="2:65" s="1" customFormat="1" ht="16.5" customHeight="1" x14ac:dyDescent="0.2">
      <c r="B147" s="124"/>
      <c r="C147" s="149" t="s">
        <v>371</v>
      </c>
      <c r="D147" s="149" t="s">
        <v>2752</v>
      </c>
      <c r="E147" s="150" t="s">
        <v>2891</v>
      </c>
      <c r="F147" s="151" t="s">
        <v>2892</v>
      </c>
      <c r="G147" s="152" t="s">
        <v>128</v>
      </c>
      <c r="H147" s="153">
        <v>10</v>
      </c>
      <c r="I147" s="154"/>
      <c r="J147" s="155">
        <f t="shared" si="10"/>
        <v>0</v>
      </c>
      <c r="K147" s="151" t="s">
        <v>122</v>
      </c>
      <c r="L147" s="156"/>
      <c r="M147" s="157" t="s">
        <v>3</v>
      </c>
      <c r="N147" s="158" t="s">
        <v>39</v>
      </c>
      <c r="P147" s="134">
        <f t="shared" si="11"/>
        <v>0</v>
      </c>
      <c r="Q147" s="134">
        <v>6.2640000000000001E-2</v>
      </c>
      <c r="R147" s="134">
        <f t="shared" si="12"/>
        <v>0.62640000000000007</v>
      </c>
      <c r="S147" s="134">
        <v>0</v>
      </c>
      <c r="T147" s="135">
        <f t="shared" si="13"/>
        <v>0</v>
      </c>
      <c r="AR147" s="136" t="s">
        <v>137</v>
      </c>
      <c r="AT147" s="136" t="s">
        <v>2752</v>
      </c>
      <c r="AU147" s="136" t="s">
        <v>68</v>
      </c>
      <c r="AY147" s="14" t="s">
        <v>115</v>
      </c>
      <c r="BE147" s="137">
        <f t="shared" si="14"/>
        <v>0</v>
      </c>
      <c r="BF147" s="137">
        <f t="shared" si="15"/>
        <v>0</v>
      </c>
      <c r="BG147" s="137">
        <f t="shared" si="16"/>
        <v>0</v>
      </c>
      <c r="BH147" s="137">
        <f t="shared" si="17"/>
        <v>0</v>
      </c>
      <c r="BI147" s="137">
        <f t="shared" si="18"/>
        <v>0</v>
      </c>
      <c r="BJ147" s="14" t="s">
        <v>76</v>
      </c>
      <c r="BK147" s="137">
        <f t="shared" si="19"/>
        <v>0</v>
      </c>
      <c r="BL147" s="14" t="s">
        <v>123</v>
      </c>
      <c r="BM147" s="136" t="s">
        <v>374</v>
      </c>
    </row>
    <row r="148" spans="2:65" s="1" customFormat="1" ht="16.5" customHeight="1" x14ac:dyDescent="0.2">
      <c r="B148" s="124"/>
      <c r="C148" s="149" t="s">
        <v>378</v>
      </c>
      <c r="D148" s="149" t="s">
        <v>2752</v>
      </c>
      <c r="E148" s="150" t="s">
        <v>2893</v>
      </c>
      <c r="F148" s="151" t="s">
        <v>2894</v>
      </c>
      <c r="G148" s="152" t="s">
        <v>128</v>
      </c>
      <c r="H148" s="153">
        <v>10</v>
      </c>
      <c r="I148" s="154"/>
      <c r="J148" s="155">
        <f t="shared" si="10"/>
        <v>0</v>
      </c>
      <c r="K148" s="151" t="s">
        <v>122</v>
      </c>
      <c r="L148" s="156"/>
      <c r="M148" s="157" t="s">
        <v>3</v>
      </c>
      <c r="N148" s="158" t="s">
        <v>39</v>
      </c>
      <c r="P148" s="134">
        <f t="shared" si="11"/>
        <v>0</v>
      </c>
      <c r="Q148" s="134">
        <v>5.4850000000000003E-2</v>
      </c>
      <c r="R148" s="134">
        <f t="shared" si="12"/>
        <v>0.54849999999999999</v>
      </c>
      <c r="S148" s="134">
        <v>0</v>
      </c>
      <c r="T148" s="135">
        <f t="shared" si="13"/>
        <v>0</v>
      </c>
      <c r="AR148" s="136" t="s">
        <v>137</v>
      </c>
      <c r="AT148" s="136" t="s">
        <v>2752</v>
      </c>
      <c r="AU148" s="136" t="s">
        <v>68</v>
      </c>
      <c r="AY148" s="14" t="s">
        <v>115</v>
      </c>
      <c r="BE148" s="137">
        <f t="shared" si="14"/>
        <v>0</v>
      </c>
      <c r="BF148" s="137">
        <f t="shared" si="15"/>
        <v>0</v>
      </c>
      <c r="BG148" s="137">
        <f t="shared" si="16"/>
        <v>0</v>
      </c>
      <c r="BH148" s="137">
        <f t="shared" si="17"/>
        <v>0</v>
      </c>
      <c r="BI148" s="137">
        <f t="shared" si="18"/>
        <v>0</v>
      </c>
      <c r="BJ148" s="14" t="s">
        <v>76</v>
      </c>
      <c r="BK148" s="137">
        <f t="shared" si="19"/>
        <v>0</v>
      </c>
      <c r="BL148" s="14" t="s">
        <v>123</v>
      </c>
      <c r="BM148" s="136" t="s">
        <v>381</v>
      </c>
    </row>
    <row r="149" spans="2:65" s="1" customFormat="1" ht="16.5" customHeight="1" x14ac:dyDescent="0.2">
      <c r="B149" s="124"/>
      <c r="C149" s="149" t="s">
        <v>386</v>
      </c>
      <c r="D149" s="149" t="s">
        <v>2752</v>
      </c>
      <c r="E149" s="150" t="s">
        <v>2895</v>
      </c>
      <c r="F149" s="151" t="s">
        <v>2896</v>
      </c>
      <c r="G149" s="152" t="s">
        <v>408</v>
      </c>
      <c r="H149" s="153">
        <v>4</v>
      </c>
      <c r="I149" s="154"/>
      <c r="J149" s="155">
        <f t="shared" si="10"/>
        <v>0</v>
      </c>
      <c r="K149" s="151" t="s">
        <v>122</v>
      </c>
      <c r="L149" s="156"/>
      <c r="M149" s="157" t="s">
        <v>3</v>
      </c>
      <c r="N149" s="158" t="s">
        <v>39</v>
      </c>
      <c r="P149" s="134">
        <f t="shared" si="11"/>
        <v>0</v>
      </c>
      <c r="Q149" s="134">
        <v>0.25684000000000001</v>
      </c>
      <c r="R149" s="134">
        <f t="shared" si="12"/>
        <v>1.0273600000000001</v>
      </c>
      <c r="S149" s="134">
        <v>0</v>
      </c>
      <c r="T149" s="135">
        <f t="shared" si="13"/>
        <v>0</v>
      </c>
      <c r="AR149" s="136" t="s">
        <v>137</v>
      </c>
      <c r="AT149" s="136" t="s">
        <v>2752</v>
      </c>
      <c r="AU149" s="136" t="s">
        <v>68</v>
      </c>
      <c r="AY149" s="14" t="s">
        <v>115</v>
      </c>
      <c r="BE149" s="137">
        <f t="shared" si="14"/>
        <v>0</v>
      </c>
      <c r="BF149" s="137">
        <f t="shared" si="15"/>
        <v>0</v>
      </c>
      <c r="BG149" s="137">
        <f t="shared" si="16"/>
        <v>0</v>
      </c>
      <c r="BH149" s="137">
        <f t="shared" si="17"/>
        <v>0</v>
      </c>
      <c r="BI149" s="137">
        <f t="shared" si="18"/>
        <v>0</v>
      </c>
      <c r="BJ149" s="14" t="s">
        <v>76</v>
      </c>
      <c r="BK149" s="137">
        <f t="shared" si="19"/>
        <v>0</v>
      </c>
      <c r="BL149" s="14" t="s">
        <v>123</v>
      </c>
      <c r="BM149" s="136" t="s">
        <v>389</v>
      </c>
    </row>
    <row r="150" spans="2:65" s="1" customFormat="1" ht="16.5" customHeight="1" x14ac:dyDescent="0.2">
      <c r="B150" s="124"/>
      <c r="C150" s="149" t="s">
        <v>259</v>
      </c>
      <c r="D150" s="149" t="s">
        <v>2752</v>
      </c>
      <c r="E150" s="150" t="s">
        <v>2897</v>
      </c>
      <c r="F150" s="151" t="s">
        <v>2898</v>
      </c>
      <c r="G150" s="152" t="s">
        <v>408</v>
      </c>
      <c r="H150" s="153">
        <v>4</v>
      </c>
      <c r="I150" s="154"/>
      <c r="J150" s="155">
        <f t="shared" si="10"/>
        <v>0</v>
      </c>
      <c r="K150" s="151" t="s">
        <v>122</v>
      </c>
      <c r="L150" s="156"/>
      <c r="M150" s="157" t="s">
        <v>3</v>
      </c>
      <c r="N150" s="158" t="s">
        <v>39</v>
      </c>
      <c r="P150" s="134">
        <f t="shared" si="11"/>
        <v>0</v>
      </c>
      <c r="Q150" s="134">
        <v>0.31102999999999997</v>
      </c>
      <c r="R150" s="134">
        <f t="shared" si="12"/>
        <v>1.2441199999999999</v>
      </c>
      <c r="S150" s="134">
        <v>0</v>
      </c>
      <c r="T150" s="135">
        <f t="shared" si="13"/>
        <v>0</v>
      </c>
      <c r="AR150" s="136" t="s">
        <v>137</v>
      </c>
      <c r="AT150" s="136" t="s">
        <v>2752</v>
      </c>
      <c r="AU150" s="136" t="s">
        <v>68</v>
      </c>
      <c r="AY150" s="14" t="s">
        <v>115</v>
      </c>
      <c r="BE150" s="137">
        <f t="shared" si="14"/>
        <v>0</v>
      </c>
      <c r="BF150" s="137">
        <f t="shared" si="15"/>
        <v>0</v>
      </c>
      <c r="BG150" s="137">
        <f t="shared" si="16"/>
        <v>0</v>
      </c>
      <c r="BH150" s="137">
        <f t="shared" si="17"/>
        <v>0</v>
      </c>
      <c r="BI150" s="137">
        <f t="shared" si="18"/>
        <v>0</v>
      </c>
      <c r="BJ150" s="14" t="s">
        <v>76</v>
      </c>
      <c r="BK150" s="137">
        <f t="shared" si="19"/>
        <v>0</v>
      </c>
      <c r="BL150" s="14" t="s">
        <v>123</v>
      </c>
      <c r="BM150" s="136" t="s">
        <v>392</v>
      </c>
    </row>
    <row r="151" spans="2:65" s="1" customFormat="1" ht="16.5" customHeight="1" x14ac:dyDescent="0.2">
      <c r="B151" s="124"/>
      <c r="C151" s="149" t="s">
        <v>394</v>
      </c>
      <c r="D151" s="149" t="s">
        <v>2752</v>
      </c>
      <c r="E151" s="150" t="s">
        <v>2899</v>
      </c>
      <c r="F151" s="151" t="s">
        <v>2900</v>
      </c>
      <c r="G151" s="152" t="s">
        <v>408</v>
      </c>
      <c r="H151" s="153">
        <v>4</v>
      </c>
      <c r="I151" s="154"/>
      <c r="J151" s="155">
        <f t="shared" si="10"/>
        <v>0</v>
      </c>
      <c r="K151" s="151" t="s">
        <v>122</v>
      </c>
      <c r="L151" s="156"/>
      <c r="M151" s="157" t="s">
        <v>3</v>
      </c>
      <c r="N151" s="158" t="s">
        <v>39</v>
      </c>
      <c r="P151" s="134">
        <f t="shared" si="11"/>
        <v>0</v>
      </c>
      <c r="Q151" s="134">
        <v>0.378</v>
      </c>
      <c r="R151" s="134">
        <f t="shared" si="12"/>
        <v>1.512</v>
      </c>
      <c r="S151" s="134">
        <v>0</v>
      </c>
      <c r="T151" s="135">
        <f t="shared" si="13"/>
        <v>0</v>
      </c>
      <c r="AR151" s="136" t="s">
        <v>137</v>
      </c>
      <c r="AT151" s="136" t="s">
        <v>2752</v>
      </c>
      <c r="AU151" s="136" t="s">
        <v>68</v>
      </c>
      <c r="AY151" s="14" t="s">
        <v>115</v>
      </c>
      <c r="BE151" s="137">
        <f t="shared" si="14"/>
        <v>0</v>
      </c>
      <c r="BF151" s="137">
        <f t="shared" si="15"/>
        <v>0</v>
      </c>
      <c r="BG151" s="137">
        <f t="shared" si="16"/>
        <v>0</v>
      </c>
      <c r="BH151" s="137">
        <f t="shared" si="17"/>
        <v>0</v>
      </c>
      <c r="BI151" s="137">
        <f t="shared" si="18"/>
        <v>0</v>
      </c>
      <c r="BJ151" s="14" t="s">
        <v>76</v>
      </c>
      <c r="BK151" s="137">
        <f t="shared" si="19"/>
        <v>0</v>
      </c>
      <c r="BL151" s="14" t="s">
        <v>123</v>
      </c>
      <c r="BM151" s="136" t="s">
        <v>397</v>
      </c>
    </row>
    <row r="152" spans="2:65" s="1" customFormat="1" ht="16.5" customHeight="1" x14ac:dyDescent="0.2">
      <c r="B152" s="124"/>
      <c r="C152" s="149" t="s">
        <v>262</v>
      </c>
      <c r="D152" s="149" t="s">
        <v>2752</v>
      </c>
      <c r="E152" s="150" t="s">
        <v>2901</v>
      </c>
      <c r="F152" s="151" t="s">
        <v>2902</v>
      </c>
      <c r="G152" s="152" t="s">
        <v>408</v>
      </c>
      <c r="H152" s="153">
        <v>4</v>
      </c>
      <c r="I152" s="154"/>
      <c r="J152" s="155">
        <f t="shared" si="10"/>
        <v>0</v>
      </c>
      <c r="K152" s="151" t="s">
        <v>122</v>
      </c>
      <c r="L152" s="156"/>
      <c r="M152" s="157" t="s">
        <v>3</v>
      </c>
      <c r="N152" s="158" t="s">
        <v>39</v>
      </c>
      <c r="P152" s="134">
        <f t="shared" si="11"/>
        <v>0</v>
      </c>
      <c r="Q152" s="134">
        <v>0.25684000000000001</v>
      </c>
      <c r="R152" s="134">
        <f t="shared" si="12"/>
        <v>1.0273600000000001</v>
      </c>
      <c r="S152" s="134">
        <v>0</v>
      </c>
      <c r="T152" s="135">
        <f t="shared" si="13"/>
        <v>0</v>
      </c>
      <c r="AR152" s="136" t="s">
        <v>137</v>
      </c>
      <c r="AT152" s="136" t="s">
        <v>2752</v>
      </c>
      <c r="AU152" s="136" t="s">
        <v>68</v>
      </c>
      <c r="AY152" s="14" t="s">
        <v>115</v>
      </c>
      <c r="BE152" s="137">
        <f t="shared" si="14"/>
        <v>0</v>
      </c>
      <c r="BF152" s="137">
        <f t="shared" si="15"/>
        <v>0</v>
      </c>
      <c r="BG152" s="137">
        <f t="shared" si="16"/>
        <v>0</v>
      </c>
      <c r="BH152" s="137">
        <f t="shared" si="17"/>
        <v>0</v>
      </c>
      <c r="BI152" s="137">
        <f t="shared" si="18"/>
        <v>0</v>
      </c>
      <c r="BJ152" s="14" t="s">
        <v>76</v>
      </c>
      <c r="BK152" s="137">
        <f t="shared" si="19"/>
        <v>0</v>
      </c>
      <c r="BL152" s="14" t="s">
        <v>123</v>
      </c>
      <c r="BM152" s="136" t="s">
        <v>401</v>
      </c>
    </row>
    <row r="153" spans="2:65" s="1" customFormat="1" ht="16.5" customHeight="1" x14ac:dyDescent="0.2">
      <c r="B153" s="124"/>
      <c r="C153" s="149" t="s">
        <v>402</v>
      </c>
      <c r="D153" s="149" t="s">
        <v>2752</v>
      </c>
      <c r="E153" s="150" t="s">
        <v>2903</v>
      </c>
      <c r="F153" s="151" t="s">
        <v>2904</v>
      </c>
      <c r="G153" s="152" t="s">
        <v>408</v>
      </c>
      <c r="H153" s="153">
        <v>4</v>
      </c>
      <c r="I153" s="154"/>
      <c r="J153" s="155">
        <f t="shared" si="10"/>
        <v>0</v>
      </c>
      <c r="K153" s="151" t="s">
        <v>122</v>
      </c>
      <c r="L153" s="156"/>
      <c r="M153" s="157" t="s">
        <v>3</v>
      </c>
      <c r="N153" s="158" t="s">
        <v>39</v>
      </c>
      <c r="P153" s="134">
        <f t="shared" si="11"/>
        <v>0</v>
      </c>
      <c r="Q153" s="134">
        <v>0.31102999999999997</v>
      </c>
      <c r="R153" s="134">
        <f t="shared" si="12"/>
        <v>1.2441199999999999</v>
      </c>
      <c r="S153" s="134">
        <v>0</v>
      </c>
      <c r="T153" s="135">
        <f t="shared" si="13"/>
        <v>0</v>
      </c>
      <c r="AR153" s="136" t="s">
        <v>137</v>
      </c>
      <c r="AT153" s="136" t="s">
        <v>2752</v>
      </c>
      <c r="AU153" s="136" t="s">
        <v>68</v>
      </c>
      <c r="AY153" s="14" t="s">
        <v>115</v>
      </c>
      <c r="BE153" s="137">
        <f t="shared" si="14"/>
        <v>0</v>
      </c>
      <c r="BF153" s="137">
        <f t="shared" si="15"/>
        <v>0</v>
      </c>
      <c r="BG153" s="137">
        <f t="shared" si="16"/>
        <v>0</v>
      </c>
      <c r="BH153" s="137">
        <f t="shared" si="17"/>
        <v>0</v>
      </c>
      <c r="BI153" s="137">
        <f t="shared" si="18"/>
        <v>0</v>
      </c>
      <c r="BJ153" s="14" t="s">
        <v>76</v>
      </c>
      <c r="BK153" s="137">
        <f t="shared" si="19"/>
        <v>0</v>
      </c>
      <c r="BL153" s="14" t="s">
        <v>123</v>
      </c>
      <c r="BM153" s="136" t="s">
        <v>405</v>
      </c>
    </row>
    <row r="154" spans="2:65" s="1" customFormat="1" ht="16.5" customHeight="1" x14ac:dyDescent="0.2">
      <c r="B154" s="124"/>
      <c r="C154" s="149" t="s">
        <v>267</v>
      </c>
      <c r="D154" s="149" t="s">
        <v>2752</v>
      </c>
      <c r="E154" s="150" t="s">
        <v>2905</v>
      </c>
      <c r="F154" s="151" t="s">
        <v>2906</v>
      </c>
      <c r="G154" s="152" t="s">
        <v>408</v>
      </c>
      <c r="H154" s="153">
        <v>4</v>
      </c>
      <c r="I154" s="154"/>
      <c r="J154" s="155">
        <f t="shared" si="10"/>
        <v>0</v>
      </c>
      <c r="K154" s="151" t="s">
        <v>122</v>
      </c>
      <c r="L154" s="156"/>
      <c r="M154" s="157" t="s">
        <v>3</v>
      </c>
      <c r="N154" s="158" t="s">
        <v>39</v>
      </c>
      <c r="P154" s="134">
        <f t="shared" si="11"/>
        <v>0</v>
      </c>
      <c r="Q154" s="134">
        <v>0.27900000000000003</v>
      </c>
      <c r="R154" s="134">
        <f t="shared" si="12"/>
        <v>1.1160000000000001</v>
      </c>
      <c r="S154" s="134">
        <v>0</v>
      </c>
      <c r="T154" s="135">
        <f t="shared" si="13"/>
        <v>0</v>
      </c>
      <c r="AR154" s="136" t="s">
        <v>137</v>
      </c>
      <c r="AT154" s="136" t="s">
        <v>2752</v>
      </c>
      <c r="AU154" s="136" t="s">
        <v>68</v>
      </c>
      <c r="AY154" s="14" t="s">
        <v>115</v>
      </c>
      <c r="BE154" s="137">
        <f t="shared" si="14"/>
        <v>0</v>
      </c>
      <c r="BF154" s="137">
        <f t="shared" si="15"/>
        <v>0</v>
      </c>
      <c r="BG154" s="137">
        <f t="shared" si="16"/>
        <v>0</v>
      </c>
      <c r="BH154" s="137">
        <f t="shared" si="17"/>
        <v>0</v>
      </c>
      <c r="BI154" s="137">
        <f t="shared" si="18"/>
        <v>0</v>
      </c>
      <c r="BJ154" s="14" t="s">
        <v>76</v>
      </c>
      <c r="BK154" s="137">
        <f t="shared" si="19"/>
        <v>0</v>
      </c>
      <c r="BL154" s="14" t="s">
        <v>123</v>
      </c>
      <c r="BM154" s="136" t="s">
        <v>409</v>
      </c>
    </row>
    <row r="155" spans="2:65" s="1" customFormat="1" ht="16.5" customHeight="1" x14ac:dyDescent="0.2">
      <c r="B155" s="124"/>
      <c r="C155" s="149" t="s">
        <v>411</v>
      </c>
      <c r="D155" s="149" t="s">
        <v>2752</v>
      </c>
      <c r="E155" s="150" t="s">
        <v>2907</v>
      </c>
      <c r="F155" s="151" t="s">
        <v>2908</v>
      </c>
      <c r="G155" s="152" t="s">
        <v>408</v>
      </c>
      <c r="H155" s="153">
        <v>4</v>
      </c>
      <c r="I155" s="154"/>
      <c r="J155" s="155">
        <f t="shared" si="10"/>
        <v>0</v>
      </c>
      <c r="K155" s="151" t="s">
        <v>122</v>
      </c>
      <c r="L155" s="156"/>
      <c r="M155" s="157" t="s">
        <v>3</v>
      </c>
      <c r="N155" s="158" t="s">
        <v>39</v>
      </c>
      <c r="P155" s="134">
        <f t="shared" si="11"/>
        <v>0</v>
      </c>
      <c r="Q155" s="134">
        <v>0.33748</v>
      </c>
      <c r="R155" s="134">
        <f t="shared" si="12"/>
        <v>1.34992</v>
      </c>
      <c r="S155" s="134">
        <v>0</v>
      </c>
      <c r="T155" s="135">
        <f t="shared" si="13"/>
        <v>0</v>
      </c>
      <c r="AR155" s="136" t="s">
        <v>137</v>
      </c>
      <c r="AT155" s="136" t="s">
        <v>2752</v>
      </c>
      <c r="AU155" s="136" t="s">
        <v>68</v>
      </c>
      <c r="AY155" s="14" t="s">
        <v>115</v>
      </c>
      <c r="BE155" s="137">
        <f t="shared" si="14"/>
        <v>0</v>
      </c>
      <c r="BF155" s="137">
        <f t="shared" si="15"/>
        <v>0</v>
      </c>
      <c r="BG155" s="137">
        <f t="shared" si="16"/>
        <v>0</v>
      </c>
      <c r="BH155" s="137">
        <f t="shared" si="17"/>
        <v>0</v>
      </c>
      <c r="BI155" s="137">
        <f t="shared" si="18"/>
        <v>0</v>
      </c>
      <c r="BJ155" s="14" t="s">
        <v>76</v>
      </c>
      <c r="BK155" s="137">
        <f t="shared" si="19"/>
        <v>0</v>
      </c>
      <c r="BL155" s="14" t="s">
        <v>123</v>
      </c>
      <c r="BM155" s="136" t="s">
        <v>414</v>
      </c>
    </row>
    <row r="156" spans="2:65" s="1" customFormat="1" ht="16.5" customHeight="1" x14ac:dyDescent="0.2">
      <c r="B156" s="124"/>
      <c r="C156" s="149" t="s">
        <v>270</v>
      </c>
      <c r="D156" s="149" t="s">
        <v>2752</v>
      </c>
      <c r="E156" s="150" t="s">
        <v>2909</v>
      </c>
      <c r="F156" s="151" t="s">
        <v>2910</v>
      </c>
      <c r="G156" s="152" t="s">
        <v>408</v>
      </c>
      <c r="H156" s="153">
        <v>4</v>
      </c>
      <c r="I156" s="154"/>
      <c r="J156" s="155">
        <f t="shared" si="10"/>
        <v>0</v>
      </c>
      <c r="K156" s="151" t="s">
        <v>122</v>
      </c>
      <c r="L156" s="156"/>
      <c r="M156" s="157" t="s">
        <v>3</v>
      </c>
      <c r="N156" s="158" t="s">
        <v>39</v>
      </c>
      <c r="P156" s="134">
        <f t="shared" si="11"/>
        <v>0</v>
      </c>
      <c r="Q156" s="134">
        <v>0.40600000000000003</v>
      </c>
      <c r="R156" s="134">
        <f t="shared" si="12"/>
        <v>1.6240000000000001</v>
      </c>
      <c r="S156" s="134">
        <v>0</v>
      </c>
      <c r="T156" s="135">
        <f t="shared" si="13"/>
        <v>0</v>
      </c>
      <c r="AR156" s="136" t="s">
        <v>137</v>
      </c>
      <c r="AT156" s="136" t="s">
        <v>2752</v>
      </c>
      <c r="AU156" s="136" t="s">
        <v>68</v>
      </c>
      <c r="AY156" s="14" t="s">
        <v>115</v>
      </c>
      <c r="BE156" s="137">
        <f t="shared" si="14"/>
        <v>0</v>
      </c>
      <c r="BF156" s="137">
        <f t="shared" si="15"/>
        <v>0</v>
      </c>
      <c r="BG156" s="137">
        <f t="shared" si="16"/>
        <v>0</v>
      </c>
      <c r="BH156" s="137">
        <f t="shared" si="17"/>
        <v>0</v>
      </c>
      <c r="BI156" s="137">
        <f t="shared" si="18"/>
        <v>0</v>
      </c>
      <c r="BJ156" s="14" t="s">
        <v>76</v>
      </c>
      <c r="BK156" s="137">
        <f t="shared" si="19"/>
        <v>0</v>
      </c>
      <c r="BL156" s="14" t="s">
        <v>123</v>
      </c>
      <c r="BM156" s="136" t="s">
        <v>417</v>
      </c>
    </row>
    <row r="157" spans="2:65" s="1" customFormat="1" ht="16.5" customHeight="1" x14ac:dyDescent="0.2">
      <c r="B157" s="124"/>
      <c r="C157" s="149" t="s">
        <v>418</v>
      </c>
      <c r="D157" s="149" t="s">
        <v>2752</v>
      </c>
      <c r="E157" s="150" t="s">
        <v>2911</v>
      </c>
      <c r="F157" s="151" t="s">
        <v>2912</v>
      </c>
      <c r="G157" s="152" t="s">
        <v>408</v>
      </c>
      <c r="H157" s="153">
        <v>4</v>
      </c>
      <c r="I157" s="154"/>
      <c r="J157" s="155">
        <f t="shared" si="10"/>
        <v>0</v>
      </c>
      <c r="K157" s="151" t="s">
        <v>122</v>
      </c>
      <c r="L157" s="156"/>
      <c r="M157" s="157" t="s">
        <v>3</v>
      </c>
      <c r="N157" s="158" t="s">
        <v>39</v>
      </c>
      <c r="P157" s="134">
        <f t="shared" si="11"/>
        <v>0</v>
      </c>
      <c r="Q157" s="134">
        <v>0.22444</v>
      </c>
      <c r="R157" s="134">
        <f t="shared" si="12"/>
        <v>0.89776</v>
      </c>
      <c r="S157" s="134">
        <v>0</v>
      </c>
      <c r="T157" s="135">
        <f t="shared" si="13"/>
        <v>0</v>
      </c>
      <c r="AR157" s="136" t="s">
        <v>137</v>
      </c>
      <c r="AT157" s="136" t="s">
        <v>2752</v>
      </c>
      <c r="AU157" s="136" t="s">
        <v>68</v>
      </c>
      <c r="AY157" s="14" t="s">
        <v>115</v>
      </c>
      <c r="BE157" s="137">
        <f t="shared" si="14"/>
        <v>0</v>
      </c>
      <c r="BF157" s="137">
        <f t="shared" si="15"/>
        <v>0</v>
      </c>
      <c r="BG157" s="137">
        <f t="shared" si="16"/>
        <v>0</v>
      </c>
      <c r="BH157" s="137">
        <f t="shared" si="17"/>
        <v>0</v>
      </c>
      <c r="BI157" s="137">
        <f t="shared" si="18"/>
        <v>0</v>
      </c>
      <c r="BJ157" s="14" t="s">
        <v>76</v>
      </c>
      <c r="BK157" s="137">
        <f t="shared" si="19"/>
        <v>0</v>
      </c>
      <c r="BL157" s="14" t="s">
        <v>123</v>
      </c>
      <c r="BM157" s="136" t="s">
        <v>421</v>
      </c>
    </row>
    <row r="158" spans="2:65" s="1" customFormat="1" ht="16.5" customHeight="1" x14ac:dyDescent="0.2">
      <c r="B158" s="124"/>
      <c r="C158" s="149" t="s">
        <v>275</v>
      </c>
      <c r="D158" s="149" t="s">
        <v>2752</v>
      </c>
      <c r="E158" s="150" t="s">
        <v>2913</v>
      </c>
      <c r="F158" s="151" t="s">
        <v>2914</v>
      </c>
      <c r="G158" s="152" t="s">
        <v>408</v>
      </c>
      <c r="H158" s="153">
        <v>4</v>
      </c>
      <c r="I158" s="154"/>
      <c r="J158" s="155">
        <f t="shared" si="10"/>
        <v>0</v>
      </c>
      <c r="K158" s="151" t="s">
        <v>122</v>
      </c>
      <c r="L158" s="156"/>
      <c r="M158" s="157" t="s">
        <v>3</v>
      </c>
      <c r="N158" s="158" t="s">
        <v>39</v>
      </c>
      <c r="P158" s="134">
        <f t="shared" si="11"/>
        <v>0</v>
      </c>
      <c r="Q158" s="134">
        <v>0.26889000000000002</v>
      </c>
      <c r="R158" s="134">
        <f t="shared" si="12"/>
        <v>1.0755600000000001</v>
      </c>
      <c r="S158" s="134">
        <v>0</v>
      </c>
      <c r="T158" s="135">
        <f t="shared" si="13"/>
        <v>0</v>
      </c>
      <c r="AR158" s="136" t="s">
        <v>137</v>
      </c>
      <c r="AT158" s="136" t="s">
        <v>2752</v>
      </c>
      <c r="AU158" s="136" t="s">
        <v>68</v>
      </c>
      <c r="AY158" s="14" t="s">
        <v>115</v>
      </c>
      <c r="BE158" s="137">
        <f t="shared" si="14"/>
        <v>0</v>
      </c>
      <c r="BF158" s="137">
        <f t="shared" si="15"/>
        <v>0</v>
      </c>
      <c r="BG158" s="137">
        <f t="shared" si="16"/>
        <v>0</v>
      </c>
      <c r="BH158" s="137">
        <f t="shared" si="17"/>
        <v>0</v>
      </c>
      <c r="BI158" s="137">
        <f t="shared" si="18"/>
        <v>0</v>
      </c>
      <c r="BJ158" s="14" t="s">
        <v>76</v>
      </c>
      <c r="BK158" s="137">
        <f t="shared" si="19"/>
        <v>0</v>
      </c>
      <c r="BL158" s="14" t="s">
        <v>123</v>
      </c>
      <c r="BM158" s="136" t="s">
        <v>424</v>
      </c>
    </row>
    <row r="159" spans="2:65" s="1" customFormat="1" ht="16.5" customHeight="1" x14ac:dyDescent="0.2">
      <c r="B159" s="124"/>
      <c r="C159" s="149" t="s">
        <v>425</v>
      </c>
      <c r="D159" s="149" t="s">
        <v>2752</v>
      </c>
      <c r="E159" s="150" t="s">
        <v>2915</v>
      </c>
      <c r="F159" s="151" t="s">
        <v>2916</v>
      </c>
      <c r="G159" s="152" t="s">
        <v>408</v>
      </c>
      <c r="H159" s="153">
        <v>4</v>
      </c>
      <c r="I159" s="154"/>
      <c r="J159" s="155">
        <f t="shared" si="10"/>
        <v>0</v>
      </c>
      <c r="K159" s="151" t="s">
        <v>122</v>
      </c>
      <c r="L159" s="156"/>
      <c r="M159" s="157" t="s">
        <v>3</v>
      </c>
      <c r="N159" s="158" t="s">
        <v>39</v>
      </c>
      <c r="P159" s="134">
        <f t="shared" si="11"/>
        <v>0</v>
      </c>
      <c r="Q159" s="134">
        <v>0.34499999999999997</v>
      </c>
      <c r="R159" s="134">
        <f t="shared" si="12"/>
        <v>1.38</v>
      </c>
      <c r="S159" s="134">
        <v>0</v>
      </c>
      <c r="T159" s="135">
        <f t="shared" si="13"/>
        <v>0</v>
      </c>
      <c r="AR159" s="136" t="s">
        <v>137</v>
      </c>
      <c r="AT159" s="136" t="s">
        <v>2752</v>
      </c>
      <c r="AU159" s="136" t="s">
        <v>68</v>
      </c>
      <c r="AY159" s="14" t="s">
        <v>115</v>
      </c>
      <c r="BE159" s="137">
        <f t="shared" si="14"/>
        <v>0</v>
      </c>
      <c r="BF159" s="137">
        <f t="shared" si="15"/>
        <v>0</v>
      </c>
      <c r="BG159" s="137">
        <f t="shared" si="16"/>
        <v>0</v>
      </c>
      <c r="BH159" s="137">
        <f t="shared" si="17"/>
        <v>0</v>
      </c>
      <c r="BI159" s="137">
        <f t="shared" si="18"/>
        <v>0</v>
      </c>
      <c r="BJ159" s="14" t="s">
        <v>76</v>
      </c>
      <c r="BK159" s="137">
        <f t="shared" si="19"/>
        <v>0</v>
      </c>
      <c r="BL159" s="14" t="s">
        <v>123</v>
      </c>
      <c r="BM159" s="136" t="s">
        <v>428</v>
      </c>
    </row>
    <row r="160" spans="2:65" s="1" customFormat="1" ht="16.5" customHeight="1" x14ac:dyDescent="0.2">
      <c r="B160" s="124"/>
      <c r="C160" s="149" t="s">
        <v>278</v>
      </c>
      <c r="D160" s="149" t="s">
        <v>2752</v>
      </c>
      <c r="E160" s="150" t="s">
        <v>2917</v>
      </c>
      <c r="F160" s="151" t="s">
        <v>2918</v>
      </c>
      <c r="G160" s="152" t="s">
        <v>408</v>
      </c>
      <c r="H160" s="153">
        <v>4</v>
      </c>
      <c r="I160" s="154"/>
      <c r="J160" s="155">
        <f t="shared" si="10"/>
        <v>0</v>
      </c>
      <c r="K160" s="151" t="s">
        <v>122</v>
      </c>
      <c r="L160" s="156"/>
      <c r="M160" s="157" t="s">
        <v>3</v>
      </c>
      <c r="N160" s="158" t="s">
        <v>39</v>
      </c>
      <c r="P160" s="134">
        <f t="shared" si="11"/>
        <v>0</v>
      </c>
      <c r="Q160" s="134">
        <v>0.22444</v>
      </c>
      <c r="R160" s="134">
        <f t="shared" si="12"/>
        <v>0.89776</v>
      </c>
      <c r="S160" s="134">
        <v>0</v>
      </c>
      <c r="T160" s="135">
        <f t="shared" si="13"/>
        <v>0</v>
      </c>
      <c r="AR160" s="136" t="s">
        <v>137</v>
      </c>
      <c r="AT160" s="136" t="s">
        <v>2752</v>
      </c>
      <c r="AU160" s="136" t="s">
        <v>68</v>
      </c>
      <c r="AY160" s="14" t="s">
        <v>115</v>
      </c>
      <c r="BE160" s="137">
        <f t="shared" si="14"/>
        <v>0</v>
      </c>
      <c r="BF160" s="137">
        <f t="shared" si="15"/>
        <v>0</v>
      </c>
      <c r="BG160" s="137">
        <f t="shared" si="16"/>
        <v>0</v>
      </c>
      <c r="BH160" s="137">
        <f t="shared" si="17"/>
        <v>0</v>
      </c>
      <c r="BI160" s="137">
        <f t="shared" si="18"/>
        <v>0</v>
      </c>
      <c r="BJ160" s="14" t="s">
        <v>76</v>
      </c>
      <c r="BK160" s="137">
        <f t="shared" si="19"/>
        <v>0</v>
      </c>
      <c r="BL160" s="14" t="s">
        <v>123</v>
      </c>
      <c r="BM160" s="136" t="s">
        <v>431</v>
      </c>
    </row>
    <row r="161" spans="2:65" s="1" customFormat="1" ht="16.5" customHeight="1" x14ac:dyDescent="0.2">
      <c r="B161" s="124"/>
      <c r="C161" s="149" t="s">
        <v>432</v>
      </c>
      <c r="D161" s="149" t="s">
        <v>2752</v>
      </c>
      <c r="E161" s="150" t="s">
        <v>2919</v>
      </c>
      <c r="F161" s="151" t="s">
        <v>2920</v>
      </c>
      <c r="G161" s="152" t="s">
        <v>408</v>
      </c>
      <c r="H161" s="153">
        <v>4</v>
      </c>
      <c r="I161" s="154"/>
      <c r="J161" s="155">
        <f t="shared" si="10"/>
        <v>0</v>
      </c>
      <c r="K161" s="151" t="s">
        <v>122</v>
      </c>
      <c r="L161" s="156"/>
      <c r="M161" s="157" t="s">
        <v>3</v>
      </c>
      <c r="N161" s="158" t="s">
        <v>39</v>
      </c>
      <c r="P161" s="134">
        <f t="shared" si="11"/>
        <v>0</v>
      </c>
      <c r="Q161" s="134">
        <v>0.26889000000000002</v>
      </c>
      <c r="R161" s="134">
        <f t="shared" si="12"/>
        <v>1.0755600000000001</v>
      </c>
      <c r="S161" s="134">
        <v>0</v>
      </c>
      <c r="T161" s="135">
        <f t="shared" si="13"/>
        <v>0</v>
      </c>
      <c r="AR161" s="136" t="s">
        <v>137</v>
      </c>
      <c r="AT161" s="136" t="s">
        <v>2752</v>
      </c>
      <c r="AU161" s="136" t="s">
        <v>68</v>
      </c>
      <c r="AY161" s="14" t="s">
        <v>115</v>
      </c>
      <c r="BE161" s="137">
        <f t="shared" si="14"/>
        <v>0</v>
      </c>
      <c r="BF161" s="137">
        <f t="shared" si="15"/>
        <v>0</v>
      </c>
      <c r="BG161" s="137">
        <f t="shared" si="16"/>
        <v>0</v>
      </c>
      <c r="BH161" s="137">
        <f t="shared" si="17"/>
        <v>0</v>
      </c>
      <c r="BI161" s="137">
        <f t="shared" si="18"/>
        <v>0</v>
      </c>
      <c r="BJ161" s="14" t="s">
        <v>76</v>
      </c>
      <c r="BK161" s="137">
        <f t="shared" si="19"/>
        <v>0</v>
      </c>
      <c r="BL161" s="14" t="s">
        <v>123</v>
      </c>
      <c r="BM161" s="136" t="s">
        <v>435</v>
      </c>
    </row>
    <row r="162" spans="2:65" s="1" customFormat="1" ht="16.5" customHeight="1" x14ac:dyDescent="0.2">
      <c r="B162" s="124"/>
      <c r="C162" s="149" t="s">
        <v>282</v>
      </c>
      <c r="D162" s="149" t="s">
        <v>2752</v>
      </c>
      <c r="E162" s="150" t="s">
        <v>2921</v>
      </c>
      <c r="F162" s="151" t="s">
        <v>2922</v>
      </c>
      <c r="G162" s="152" t="s">
        <v>408</v>
      </c>
      <c r="H162" s="153">
        <v>4</v>
      </c>
      <c r="I162" s="154"/>
      <c r="J162" s="155">
        <f t="shared" si="10"/>
        <v>0</v>
      </c>
      <c r="K162" s="151" t="s">
        <v>122</v>
      </c>
      <c r="L162" s="156"/>
      <c r="M162" s="157" t="s">
        <v>3</v>
      </c>
      <c r="N162" s="158" t="s">
        <v>39</v>
      </c>
      <c r="P162" s="134">
        <f t="shared" si="11"/>
        <v>0</v>
      </c>
      <c r="Q162" s="134">
        <v>0.06</v>
      </c>
      <c r="R162" s="134">
        <f t="shared" si="12"/>
        <v>0.24</v>
      </c>
      <c r="S162" s="134">
        <v>0</v>
      </c>
      <c r="T162" s="135">
        <f t="shared" si="13"/>
        <v>0</v>
      </c>
      <c r="AR162" s="136" t="s">
        <v>137</v>
      </c>
      <c r="AT162" s="136" t="s">
        <v>2752</v>
      </c>
      <c r="AU162" s="136" t="s">
        <v>68</v>
      </c>
      <c r="AY162" s="14" t="s">
        <v>115</v>
      </c>
      <c r="BE162" s="137">
        <f t="shared" si="14"/>
        <v>0</v>
      </c>
      <c r="BF162" s="137">
        <f t="shared" si="15"/>
        <v>0</v>
      </c>
      <c r="BG162" s="137">
        <f t="shared" si="16"/>
        <v>0</v>
      </c>
      <c r="BH162" s="137">
        <f t="shared" si="17"/>
        <v>0</v>
      </c>
      <c r="BI162" s="137">
        <f t="shared" si="18"/>
        <v>0</v>
      </c>
      <c r="BJ162" s="14" t="s">
        <v>76</v>
      </c>
      <c r="BK162" s="137">
        <f t="shared" si="19"/>
        <v>0</v>
      </c>
      <c r="BL162" s="14" t="s">
        <v>123</v>
      </c>
      <c r="BM162" s="136" t="s">
        <v>438</v>
      </c>
    </row>
    <row r="163" spans="2:65" s="1" customFormat="1" ht="16.5" customHeight="1" x14ac:dyDescent="0.2">
      <c r="B163" s="124"/>
      <c r="C163" s="149" t="s">
        <v>439</v>
      </c>
      <c r="D163" s="149" t="s">
        <v>2752</v>
      </c>
      <c r="E163" s="150" t="s">
        <v>2923</v>
      </c>
      <c r="F163" s="151" t="s">
        <v>2924</v>
      </c>
      <c r="G163" s="152" t="s">
        <v>408</v>
      </c>
      <c r="H163" s="153">
        <v>4</v>
      </c>
      <c r="I163" s="154"/>
      <c r="J163" s="155">
        <f t="shared" si="10"/>
        <v>0</v>
      </c>
      <c r="K163" s="151" t="s">
        <v>122</v>
      </c>
      <c r="L163" s="156"/>
      <c r="M163" s="157" t="s">
        <v>3</v>
      </c>
      <c r="N163" s="158" t="s">
        <v>39</v>
      </c>
      <c r="P163" s="134">
        <f t="shared" si="11"/>
        <v>0</v>
      </c>
      <c r="Q163" s="134">
        <v>6.4000000000000001E-2</v>
      </c>
      <c r="R163" s="134">
        <f t="shared" si="12"/>
        <v>0.25600000000000001</v>
      </c>
      <c r="S163" s="134">
        <v>0</v>
      </c>
      <c r="T163" s="135">
        <f t="shared" si="13"/>
        <v>0</v>
      </c>
      <c r="AR163" s="136" t="s">
        <v>137</v>
      </c>
      <c r="AT163" s="136" t="s">
        <v>2752</v>
      </c>
      <c r="AU163" s="136" t="s">
        <v>68</v>
      </c>
      <c r="AY163" s="14" t="s">
        <v>115</v>
      </c>
      <c r="BE163" s="137">
        <f t="shared" si="14"/>
        <v>0</v>
      </c>
      <c r="BF163" s="137">
        <f t="shared" si="15"/>
        <v>0</v>
      </c>
      <c r="BG163" s="137">
        <f t="shared" si="16"/>
        <v>0</v>
      </c>
      <c r="BH163" s="137">
        <f t="shared" si="17"/>
        <v>0</v>
      </c>
      <c r="BI163" s="137">
        <f t="shared" si="18"/>
        <v>0</v>
      </c>
      <c r="BJ163" s="14" t="s">
        <v>76</v>
      </c>
      <c r="BK163" s="137">
        <f t="shared" si="19"/>
        <v>0</v>
      </c>
      <c r="BL163" s="14" t="s">
        <v>123</v>
      </c>
      <c r="BM163" s="136" t="s">
        <v>442</v>
      </c>
    </row>
    <row r="164" spans="2:65" s="1" customFormat="1" ht="16.5" customHeight="1" x14ac:dyDescent="0.2">
      <c r="B164" s="124"/>
      <c r="C164" s="149" t="s">
        <v>285</v>
      </c>
      <c r="D164" s="149" t="s">
        <v>2752</v>
      </c>
      <c r="E164" s="150" t="s">
        <v>2925</v>
      </c>
      <c r="F164" s="151" t="s">
        <v>2926</v>
      </c>
      <c r="G164" s="152" t="s">
        <v>408</v>
      </c>
      <c r="H164" s="153">
        <v>4</v>
      </c>
      <c r="I164" s="154"/>
      <c r="J164" s="155">
        <f t="shared" si="10"/>
        <v>0</v>
      </c>
      <c r="K164" s="151" t="s">
        <v>122</v>
      </c>
      <c r="L164" s="156"/>
      <c r="M164" s="157" t="s">
        <v>3</v>
      </c>
      <c r="N164" s="158" t="s">
        <v>39</v>
      </c>
      <c r="P164" s="134">
        <f t="shared" si="11"/>
        <v>0</v>
      </c>
      <c r="Q164" s="134">
        <v>4.4999999999999998E-2</v>
      </c>
      <c r="R164" s="134">
        <f t="shared" si="12"/>
        <v>0.18</v>
      </c>
      <c r="S164" s="134">
        <v>0</v>
      </c>
      <c r="T164" s="135">
        <f t="shared" si="13"/>
        <v>0</v>
      </c>
      <c r="AR164" s="136" t="s">
        <v>137</v>
      </c>
      <c r="AT164" s="136" t="s">
        <v>2752</v>
      </c>
      <c r="AU164" s="136" t="s">
        <v>68</v>
      </c>
      <c r="AY164" s="14" t="s">
        <v>115</v>
      </c>
      <c r="BE164" s="137">
        <f t="shared" si="14"/>
        <v>0</v>
      </c>
      <c r="BF164" s="137">
        <f t="shared" si="15"/>
        <v>0</v>
      </c>
      <c r="BG164" s="137">
        <f t="shared" si="16"/>
        <v>0</v>
      </c>
      <c r="BH164" s="137">
        <f t="shared" si="17"/>
        <v>0</v>
      </c>
      <c r="BI164" s="137">
        <f t="shared" si="18"/>
        <v>0</v>
      </c>
      <c r="BJ164" s="14" t="s">
        <v>76</v>
      </c>
      <c r="BK164" s="137">
        <f t="shared" si="19"/>
        <v>0</v>
      </c>
      <c r="BL164" s="14" t="s">
        <v>123</v>
      </c>
      <c r="BM164" s="136" t="s">
        <v>445</v>
      </c>
    </row>
    <row r="165" spans="2:65" s="1" customFormat="1" ht="16.5" customHeight="1" x14ac:dyDescent="0.2">
      <c r="B165" s="124"/>
      <c r="C165" s="149" t="s">
        <v>446</v>
      </c>
      <c r="D165" s="149" t="s">
        <v>2752</v>
      </c>
      <c r="E165" s="150" t="s">
        <v>2927</v>
      </c>
      <c r="F165" s="151" t="s">
        <v>2928</v>
      </c>
      <c r="G165" s="152" t="s">
        <v>408</v>
      </c>
      <c r="H165" s="153">
        <v>4</v>
      </c>
      <c r="I165" s="154"/>
      <c r="J165" s="155">
        <f t="shared" si="10"/>
        <v>0</v>
      </c>
      <c r="K165" s="151" t="s">
        <v>122</v>
      </c>
      <c r="L165" s="156"/>
      <c r="M165" s="157" t="s">
        <v>3</v>
      </c>
      <c r="N165" s="158" t="s">
        <v>39</v>
      </c>
      <c r="P165" s="134">
        <f t="shared" si="11"/>
        <v>0</v>
      </c>
      <c r="Q165" s="134">
        <v>4.8000000000000001E-2</v>
      </c>
      <c r="R165" s="134">
        <f t="shared" si="12"/>
        <v>0.192</v>
      </c>
      <c r="S165" s="134">
        <v>0</v>
      </c>
      <c r="T165" s="135">
        <f t="shared" si="13"/>
        <v>0</v>
      </c>
      <c r="AR165" s="136" t="s">
        <v>137</v>
      </c>
      <c r="AT165" s="136" t="s">
        <v>2752</v>
      </c>
      <c r="AU165" s="136" t="s">
        <v>68</v>
      </c>
      <c r="AY165" s="14" t="s">
        <v>115</v>
      </c>
      <c r="BE165" s="137">
        <f t="shared" si="14"/>
        <v>0</v>
      </c>
      <c r="BF165" s="137">
        <f t="shared" si="15"/>
        <v>0</v>
      </c>
      <c r="BG165" s="137">
        <f t="shared" si="16"/>
        <v>0</v>
      </c>
      <c r="BH165" s="137">
        <f t="shared" si="17"/>
        <v>0</v>
      </c>
      <c r="BI165" s="137">
        <f t="shared" si="18"/>
        <v>0</v>
      </c>
      <c r="BJ165" s="14" t="s">
        <v>76</v>
      </c>
      <c r="BK165" s="137">
        <f t="shared" si="19"/>
        <v>0</v>
      </c>
      <c r="BL165" s="14" t="s">
        <v>123</v>
      </c>
      <c r="BM165" s="136" t="s">
        <v>449</v>
      </c>
    </row>
    <row r="166" spans="2:65" s="1" customFormat="1" ht="16.5" customHeight="1" x14ac:dyDescent="0.2">
      <c r="B166" s="124"/>
      <c r="C166" s="149" t="s">
        <v>290</v>
      </c>
      <c r="D166" s="149" t="s">
        <v>2752</v>
      </c>
      <c r="E166" s="150" t="s">
        <v>2929</v>
      </c>
      <c r="F166" s="151" t="s">
        <v>2930</v>
      </c>
      <c r="G166" s="152" t="s">
        <v>408</v>
      </c>
      <c r="H166" s="153">
        <v>4</v>
      </c>
      <c r="I166" s="154"/>
      <c r="J166" s="155">
        <f t="shared" si="10"/>
        <v>0</v>
      </c>
      <c r="K166" s="151" t="s">
        <v>122</v>
      </c>
      <c r="L166" s="156"/>
      <c r="M166" s="157" t="s">
        <v>3</v>
      </c>
      <c r="N166" s="158" t="s">
        <v>39</v>
      </c>
      <c r="P166" s="134">
        <f t="shared" si="11"/>
        <v>0</v>
      </c>
      <c r="Q166" s="134">
        <v>3.5000000000000003E-2</v>
      </c>
      <c r="R166" s="134">
        <f t="shared" si="12"/>
        <v>0.14000000000000001</v>
      </c>
      <c r="S166" s="134">
        <v>0</v>
      </c>
      <c r="T166" s="135">
        <f t="shared" si="13"/>
        <v>0</v>
      </c>
      <c r="AR166" s="136" t="s">
        <v>137</v>
      </c>
      <c r="AT166" s="136" t="s">
        <v>2752</v>
      </c>
      <c r="AU166" s="136" t="s">
        <v>68</v>
      </c>
      <c r="AY166" s="14" t="s">
        <v>115</v>
      </c>
      <c r="BE166" s="137">
        <f t="shared" si="14"/>
        <v>0</v>
      </c>
      <c r="BF166" s="137">
        <f t="shared" si="15"/>
        <v>0</v>
      </c>
      <c r="BG166" s="137">
        <f t="shared" si="16"/>
        <v>0</v>
      </c>
      <c r="BH166" s="137">
        <f t="shared" si="17"/>
        <v>0</v>
      </c>
      <c r="BI166" s="137">
        <f t="shared" si="18"/>
        <v>0</v>
      </c>
      <c r="BJ166" s="14" t="s">
        <v>76</v>
      </c>
      <c r="BK166" s="137">
        <f t="shared" si="19"/>
        <v>0</v>
      </c>
      <c r="BL166" s="14" t="s">
        <v>123</v>
      </c>
      <c r="BM166" s="136" t="s">
        <v>452</v>
      </c>
    </row>
    <row r="167" spans="2:65" s="1" customFormat="1" ht="16.5" customHeight="1" x14ac:dyDescent="0.2">
      <c r="B167" s="124"/>
      <c r="C167" s="149" t="s">
        <v>453</v>
      </c>
      <c r="D167" s="149" t="s">
        <v>2752</v>
      </c>
      <c r="E167" s="150" t="s">
        <v>2931</v>
      </c>
      <c r="F167" s="151" t="s">
        <v>2932</v>
      </c>
      <c r="G167" s="152" t="s">
        <v>408</v>
      </c>
      <c r="H167" s="153">
        <v>4</v>
      </c>
      <c r="I167" s="154"/>
      <c r="J167" s="155">
        <f t="shared" si="10"/>
        <v>0</v>
      </c>
      <c r="K167" s="151" t="s">
        <v>122</v>
      </c>
      <c r="L167" s="156"/>
      <c r="M167" s="157" t="s">
        <v>3</v>
      </c>
      <c r="N167" s="158" t="s">
        <v>39</v>
      </c>
      <c r="P167" s="134">
        <f t="shared" si="11"/>
        <v>0</v>
      </c>
      <c r="Q167" s="134">
        <v>1.162E-2</v>
      </c>
      <c r="R167" s="134">
        <f t="shared" si="12"/>
        <v>4.648E-2</v>
      </c>
      <c r="S167" s="134">
        <v>0</v>
      </c>
      <c r="T167" s="135">
        <f t="shared" si="13"/>
        <v>0</v>
      </c>
      <c r="AR167" s="136" t="s">
        <v>137</v>
      </c>
      <c r="AT167" s="136" t="s">
        <v>2752</v>
      </c>
      <c r="AU167" s="136" t="s">
        <v>68</v>
      </c>
      <c r="AY167" s="14" t="s">
        <v>115</v>
      </c>
      <c r="BE167" s="137">
        <f t="shared" si="14"/>
        <v>0</v>
      </c>
      <c r="BF167" s="137">
        <f t="shared" si="15"/>
        <v>0</v>
      </c>
      <c r="BG167" s="137">
        <f t="shared" si="16"/>
        <v>0</v>
      </c>
      <c r="BH167" s="137">
        <f t="shared" si="17"/>
        <v>0</v>
      </c>
      <c r="BI167" s="137">
        <f t="shared" si="18"/>
        <v>0</v>
      </c>
      <c r="BJ167" s="14" t="s">
        <v>76</v>
      </c>
      <c r="BK167" s="137">
        <f t="shared" si="19"/>
        <v>0</v>
      </c>
      <c r="BL167" s="14" t="s">
        <v>123</v>
      </c>
      <c r="BM167" s="136" t="s">
        <v>456</v>
      </c>
    </row>
    <row r="168" spans="2:65" s="1" customFormat="1" ht="16.5" customHeight="1" x14ac:dyDescent="0.2">
      <c r="B168" s="124"/>
      <c r="C168" s="149" t="s">
        <v>293</v>
      </c>
      <c r="D168" s="149" t="s">
        <v>2752</v>
      </c>
      <c r="E168" s="150" t="s">
        <v>2933</v>
      </c>
      <c r="F168" s="151" t="s">
        <v>2934</v>
      </c>
      <c r="G168" s="152" t="s">
        <v>408</v>
      </c>
      <c r="H168" s="153">
        <v>4</v>
      </c>
      <c r="I168" s="154"/>
      <c r="J168" s="155">
        <f t="shared" si="10"/>
        <v>0</v>
      </c>
      <c r="K168" s="151" t="s">
        <v>122</v>
      </c>
      <c r="L168" s="156"/>
      <c r="M168" s="157" t="s">
        <v>3</v>
      </c>
      <c r="N168" s="158" t="s">
        <v>39</v>
      </c>
      <c r="P168" s="134">
        <f t="shared" si="11"/>
        <v>0</v>
      </c>
      <c r="Q168" s="134">
        <v>1.796E-2</v>
      </c>
      <c r="R168" s="134">
        <f t="shared" si="12"/>
        <v>7.1840000000000001E-2</v>
      </c>
      <c r="S168" s="134">
        <v>0</v>
      </c>
      <c r="T168" s="135">
        <f t="shared" si="13"/>
        <v>0</v>
      </c>
      <c r="AR168" s="136" t="s">
        <v>137</v>
      </c>
      <c r="AT168" s="136" t="s">
        <v>2752</v>
      </c>
      <c r="AU168" s="136" t="s">
        <v>68</v>
      </c>
      <c r="AY168" s="14" t="s">
        <v>115</v>
      </c>
      <c r="BE168" s="137">
        <f t="shared" si="14"/>
        <v>0</v>
      </c>
      <c r="BF168" s="137">
        <f t="shared" si="15"/>
        <v>0</v>
      </c>
      <c r="BG168" s="137">
        <f t="shared" si="16"/>
        <v>0</v>
      </c>
      <c r="BH168" s="137">
        <f t="shared" si="17"/>
        <v>0</v>
      </c>
      <c r="BI168" s="137">
        <f t="shared" si="18"/>
        <v>0</v>
      </c>
      <c r="BJ168" s="14" t="s">
        <v>76</v>
      </c>
      <c r="BK168" s="137">
        <f t="shared" si="19"/>
        <v>0</v>
      </c>
      <c r="BL168" s="14" t="s">
        <v>123</v>
      </c>
      <c r="BM168" s="136" t="s">
        <v>459</v>
      </c>
    </row>
    <row r="169" spans="2:65" s="1" customFormat="1" ht="16.5" customHeight="1" x14ac:dyDescent="0.2">
      <c r="B169" s="124"/>
      <c r="C169" s="149" t="s">
        <v>460</v>
      </c>
      <c r="D169" s="149" t="s">
        <v>2752</v>
      </c>
      <c r="E169" s="150" t="s">
        <v>2935</v>
      </c>
      <c r="F169" s="151" t="s">
        <v>2936</v>
      </c>
      <c r="G169" s="152" t="s">
        <v>408</v>
      </c>
      <c r="H169" s="153">
        <v>4</v>
      </c>
      <c r="I169" s="154"/>
      <c r="J169" s="155">
        <f t="shared" si="10"/>
        <v>0</v>
      </c>
      <c r="K169" s="151" t="s">
        <v>122</v>
      </c>
      <c r="L169" s="156"/>
      <c r="M169" s="157" t="s">
        <v>3</v>
      </c>
      <c r="N169" s="158" t="s">
        <v>39</v>
      </c>
      <c r="P169" s="134">
        <f t="shared" si="11"/>
        <v>0</v>
      </c>
      <c r="Q169" s="134">
        <v>9.1699999999999993E-3</v>
      </c>
      <c r="R169" s="134">
        <f t="shared" si="12"/>
        <v>3.6679999999999997E-2</v>
      </c>
      <c r="S169" s="134">
        <v>0</v>
      </c>
      <c r="T169" s="135">
        <f t="shared" si="13"/>
        <v>0</v>
      </c>
      <c r="AR169" s="136" t="s">
        <v>137</v>
      </c>
      <c r="AT169" s="136" t="s">
        <v>2752</v>
      </c>
      <c r="AU169" s="136" t="s">
        <v>68</v>
      </c>
      <c r="AY169" s="14" t="s">
        <v>115</v>
      </c>
      <c r="BE169" s="137">
        <f t="shared" si="14"/>
        <v>0</v>
      </c>
      <c r="BF169" s="137">
        <f t="shared" si="15"/>
        <v>0</v>
      </c>
      <c r="BG169" s="137">
        <f t="shared" si="16"/>
        <v>0</v>
      </c>
      <c r="BH169" s="137">
        <f t="shared" si="17"/>
        <v>0</v>
      </c>
      <c r="BI169" s="137">
        <f t="shared" si="18"/>
        <v>0</v>
      </c>
      <c r="BJ169" s="14" t="s">
        <v>76</v>
      </c>
      <c r="BK169" s="137">
        <f t="shared" si="19"/>
        <v>0</v>
      </c>
      <c r="BL169" s="14" t="s">
        <v>123</v>
      </c>
      <c r="BM169" s="136" t="s">
        <v>463</v>
      </c>
    </row>
    <row r="170" spans="2:65" s="1" customFormat="1" ht="16.5" customHeight="1" x14ac:dyDescent="0.2">
      <c r="B170" s="124"/>
      <c r="C170" s="149" t="s">
        <v>298</v>
      </c>
      <c r="D170" s="149" t="s">
        <v>2752</v>
      </c>
      <c r="E170" s="150" t="s">
        <v>2937</v>
      </c>
      <c r="F170" s="151" t="s">
        <v>2938</v>
      </c>
      <c r="G170" s="152" t="s">
        <v>408</v>
      </c>
      <c r="H170" s="153">
        <v>4</v>
      </c>
      <c r="I170" s="154"/>
      <c r="J170" s="155">
        <f t="shared" si="10"/>
        <v>0</v>
      </c>
      <c r="K170" s="151" t="s">
        <v>122</v>
      </c>
      <c r="L170" s="156"/>
      <c r="M170" s="157" t="s">
        <v>3</v>
      </c>
      <c r="N170" s="158" t="s">
        <v>39</v>
      </c>
      <c r="P170" s="134">
        <f t="shared" si="11"/>
        <v>0</v>
      </c>
      <c r="Q170" s="134">
        <v>2.128E-2</v>
      </c>
      <c r="R170" s="134">
        <f t="shared" si="12"/>
        <v>8.5120000000000001E-2</v>
      </c>
      <c r="S170" s="134">
        <v>0</v>
      </c>
      <c r="T170" s="135">
        <f t="shared" si="13"/>
        <v>0</v>
      </c>
      <c r="AR170" s="136" t="s">
        <v>137</v>
      </c>
      <c r="AT170" s="136" t="s">
        <v>2752</v>
      </c>
      <c r="AU170" s="136" t="s">
        <v>68</v>
      </c>
      <c r="AY170" s="14" t="s">
        <v>115</v>
      </c>
      <c r="BE170" s="137">
        <f t="shared" si="14"/>
        <v>0</v>
      </c>
      <c r="BF170" s="137">
        <f t="shared" si="15"/>
        <v>0</v>
      </c>
      <c r="BG170" s="137">
        <f t="shared" si="16"/>
        <v>0</v>
      </c>
      <c r="BH170" s="137">
        <f t="shared" si="17"/>
        <v>0</v>
      </c>
      <c r="BI170" s="137">
        <f t="shared" si="18"/>
        <v>0</v>
      </c>
      <c r="BJ170" s="14" t="s">
        <v>76</v>
      </c>
      <c r="BK170" s="137">
        <f t="shared" si="19"/>
        <v>0</v>
      </c>
      <c r="BL170" s="14" t="s">
        <v>123</v>
      </c>
      <c r="BM170" s="136" t="s">
        <v>466</v>
      </c>
    </row>
    <row r="171" spans="2:65" s="1" customFormat="1" ht="16.5" customHeight="1" x14ac:dyDescent="0.2">
      <c r="B171" s="124"/>
      <c r="C171" s="149" t="s">
        <v>468</v>
      </c>
      <c r="D171" s="149" t="s">
        <v>2752</v>
      </c>
      <c r="E171" s="150" t="s">
        <v>2939</v>
      </c>
      <c r="F171" s="151" t="s">
        <v>2940</v>
      </c>
      <c r="G171" s="152" t="s">
        <v>408</v>
      </c>
      <c r="H171" s="153">
        <v>4</v>
      </c>
      <c r="I171" s="154"/>
      <c r="J171" s="155">
        <f t="shared" si="10"/>
        <v>0</v>
      </c>
      <c r="K171" s="151" t="s">
        <v>122</v>
      </c>
      <c r="L171" s="156"/>
      <c r="M171" s="157" t="s">
        <v>3</v>
      </c>
      <c r="N171" s="158" t="s">
        <v>39</v>
      </c>
      <c r="P171" s="134">
        <f t="shared" si="11"/>
        <v>0</v>
      </c>
      <c r="Q171" s="134">
        <v>2.6530000000000001E-2</v>
      </c>
      <c r="R171" s="134">
        <f t="shared" si="12"/>
        <v>0.10612000000000001</v>
      </c>
      <c r="S171" s="134">
        <v>0</v>
      </c>
      <c r="T171" s="135">
        <f t="shared" si="13"/>
        <v>0</v>
      </c>
      <c r="AR171" s="136" t="s">
        <v>137</v>
      </c>
      <c r="AT171" s="136" t="s">
        <v>2752</v>
      </c>
      <c r="AU171" s="136" t="s">
        <v>68</v>
      </c>
      <c r="AY171" s="14" t="s">
        <v>115</v>
      </c>
      <c r="BE171" s="137">
        <f t="shared" si="14"/>
        <v>0</v>
      </c>
      <c r="BF171" s="137">
        <f t="shared" si="15"/>
        <v>0</v>
      </c>
      <c r="BG171" s="137">
        <f t="shared" si="16"/>
        <v>0</v>
      </c>
      <c r="BH171" s="137">
        <f t="shared" si="17"/>
        <v>0</v>
      </c>
      <c r="BI171" s="137">
        <f t="shared" si="18"/>
        <v>0</v>
      </c>
      <c r="BJ171" s="14" t="s">
        <v>76</v>
      </c>
      <c r="BK171" s="137">
        <f t="shared" si="19"/>
        <v>0</v>
      </c>
      <c r="BL171" s="14" t="s">
        <v>123</v>
      </c>
      <c r="BM171" s="136" t="s">
        <v>471</v>
      </c>
    </row>
    <row r="172" spans="2:65" s="1" customFormat="1" ht="16.5" customHeight="1" x14ac:dyDescent="0.2">
      <c r="B172" s="124"/>
      <c r="C172" s="149" t="s">
        <v>301</v>
      </c>
      <c r="D172" s="149" t="s">
        <v>2752</v>
      </c>
      <c r="E172" s="150" t="s">
        <v>2941</v>
      </c>
      <c r="F172" s="151" t="s">
        <v>2942</v>
      </c>
      <c r="G172" s="152" t="s">
        <v>408</v>
      </c>
      <c r="H172" s="153">
        <v>2</v>
      </c>
      <c r="I172" s="154"/>
      <c r="J172" s="155">
        <f t="shared" si="10"/>
        <v>0</v>
      </c>
      <c r="K172" s="151" t="s">
        <v>122</v>
      </c>
      <c r="L172" s="156"/>
      <c r="M172" s="157" t="s">
        <v>3</v>
      </c>
      <c r="N172" s="158" t="s">
        <v>39</v>
      </c>
      <c r="P172" s="134">
        <f t="shared" si="11"/>
        <v>0</v>
      </c>
      <c r="Q172" s="134">
        <v>5.4000000000000003E-3</v>
      </c>
      <c r="R172" s="134">
        <f t="shared" si="12"/>
        <v>1.0800000000000001E-2</v>
      </c>
      <c r="S172" s="134">
        <v>0</v>
      </c>
      <c r="T172" s="135">
        <f t="shared" si="13"/>
        <v>0</v>
      </c>
      <c r="AR172" s="136" t="s">
        <v>137</v>
      </c>
      <c r="AT172" s="136" t="s">
        <v>2752</v>
      </c>
      <c r="AU172" s="136" t="s">
        <v>68</v>
      </c>
      <c r="AY172" s="14" t="s">
        <v>115</v>
      </c>
      <c r="BE172" s="137">
        <f t="shared" si="14"/>
        <v>0</v>
      </c>
      <c r="BF172" s="137">
        <f t="shared" si="15"/>
        <v>0</v>
      </c>
      <c r="BG172" s="137">
        <f t="shared" si="16"/>
        <v>0</v>
      </c>
      <c r="BH172" s="137">
        <f t="shared" si="17"/>
        <v>0</v>
      </c>
      <c r="BI172" s="137">
        <f t="shared" si="18"/>
        <v>0</v>
      </c>
      <c r="BJ172" s="14" t="s">
        <v>76</v>
      </c>
      <c r="BK172" s="137">
        <f t="shared" si="19"/>
        <v>0</v>
      </c>
      <c r="BL172" s="14" t="s">
        <v>123</v>
      </c>
      <c r="BM172" s="136" t="s">
        <v>474</v>
      </c>
    </row>
    <row r="173" spans="2:65" s="1" customFormat="1" ht="16.5" customHeight="1" x14ac:dyDescent="0.2">
      <c r="B173" s="124"/>
      <c r="C173" s="149" t="s">
        <v>475</v>
      </c>
      <c r="D173" s="149" t="s">
        <v>2752</v>
      </c>
      <c r="E173" s="150" t="s">
        <v>2943</v>
      </c>
      <c r="F173" s="151" t="s">
        <v>2944</v>
      </c>
      <c r="G173" s="152" t="s">
        <v>408</v>
      </c>
      <c r="H173" s="153">
        <v>2</v>
      </c>
      <c r="I173" s="154"/>
      <c r="J173" s="155">
        <f t="shared" si="10"/>
        <v>0</v>
      </c>
      <c r="K173" s="151" t="s">
        <v>122</v>
      </c>
      <c r="L173" s="156"/>
      <c r="M173" s="157" t="s">
        <v>3</v>
      </c>
      <c r="N173" s="158" t="s">
        <v>39</v>
      </c>
      <c r="P173" s="134">
        <f t="shared" si="11"/>
        <v>0</v>
      </c>
      <c r="Q173" s="134">
        <v>5.0000000000000001E-3</v>
      </c>
      <c r="R173" s="134">
        <f t="shared" si="12"/>
        <v>0.01</v>
      </c>
      <c r="S173" s="134">
        <v>0</v>
      </c>
      <c r="T173" s="135">
        <f t="shared" si="13"/>
        <v>0</v>
      </c>
      <c r="AR173" s="136" t="s">
        <v>137</v>
      </c>
      <c r="AT173" s="136" t="s">
        <v>2752</v>
      </c>
      <c r="AU173" s="136" t="s">
        <v>68</v>
      </c>
      <c r="AY173" s="14" t="s">
        <v>115</v>
      </c>
      <c r="BE173" s="137">
        <f t="shared" si="14"/>
        <v>0</v>
      </c>
      <c r="BF173" s="137">
        <f t="shared" si="15"/>
        <v>0</v>
      </c>
      <c r="BG173" s="137">
        <f t="shared" si="16"/>
        <v>0</v>
      </c>
      <c r="BH173" s="137">
        <f t="shared" si="17"/>
        <v>0</v>
      </c>
      <c r="BI173" s="137">
        <f t="shared" si="18"/>
        <v>0</v>
      </c>
      <c r="BJ173" s="14" t="s">
        <v>76</v>
      </c>
      <c r="BK173" s="137">
        <f t="shared" si="19"/>
        <v>0</v>
      </c>
      <c r="BL173" s="14" t="s">
        <v>123</v>
      </c>
      <c r="BM173" s="136" t="s">
        <v>478</v>
      </c>
    </row>
    <row r="174" spans="2:65" s="1" customFormat="1" ht="16.5" customHeight="1" x14ac:dyDescent="0.2">
      <c r="B174" s="124"/>
      <c r="C174" s="149" t="s">
        <v>306</v>
      </c>
      <c r="D174" s="149" t="s">
        <v>2752</v>
      </c>
      <c r="E174" s="150" t="s">
        <v>2945</v>
      </c>
      <c r="F174" s="151" t="s">
        <v>2946</v>
      </c>
      <c r="G174" s="152" t="s">
        <v>408</v>
      </c>
      <c r="H174" s="153">
        <v>2</v>
      </c>
      <c r="I174" s="154"/>
      <c r="J174" s="155">
        <f t="shared" si="10"/>
        <v>0</v>
      </c>
      <c r="K174" s="151" t="s">
        <v>122</v>
      </c>
      <c r="L174" s="156"/>
      <c r="M174" s="157" t="s">
        <v>3</v>
      </c>
      <c r="N174" s="158" t="s">
        <v>39</v>
      </c>
      <c r="P174" s="134">
        <f t="shared" si="11"/>
        <v>0</v>
      </c>
      <c r="Q174" s="134">
        <v>2E-3</v>
      </c>
      <c r="R174" s="134">
        <f t="shared" si="12"/>
        <v>4.0000000000000001E-3</v>
      </c>
      <c r="S174" s="134">
        <v>0</v>
      </c>
      <c r="T174" s="135">
        <f t="shared" si="13"/>
        <v>0</v>
      </c>
      <c r="AR174" s="136" t="s">
        <v>137</v>
      </c>
      <c r="AT174" s="136" t="s">
        <v>2752</v>
      </c>
      <c r="AU174" s="136" t="s">
        <v>68</v>
      </c>
      <c r="AY174" s="14" t="s">
        <v>115</v>
      </c>
      <c r="BE174" s="137">
        <f t="shared" si="14"/>
        <v>0</v>
      </c>
      <c r="BF174" s="137">
        <f t="shared" si="15"/>
        <v>0</v>
      </c>
      <c r="BG174" s="137">
        <f t="shared" si="16"/>
        <v>0</v>
      </c>
      <c r="BH174" s="137">
        <f t="shared" si="17"/>
        <v>0</v>
      </c>
      <c r="BI174" s="137">
        <f t="shared" si="18"/>
        <v>0</v>
      </c>
      <c r="BJ174" s="14" t="s">
        <v>76</v>
      </c>
      <c r="BK174" s="137">
        <f t="shared" si="19"/>
        <v>0</v>
      </c>
      <c r="BL174" s="14" t="s">
        <v>123</v>
      </c>
      <c r="BM174" s="136" t="s">
        <v>481</v>
      </c>
    </row>
    <row r="175" spans="2:65" s="1" customFormat="1" ht="16.5" customHeight="1" x14ac:dyDescent="0.2">
      <c r="B175" s="124"/>
      <c r="C175" s="149" t="s">
        <v>482</v>
      </c>
      <c r="D175" s="149" t="s">
        <v>2752</v>
      </c>
      <c r="E175" s="150" t="s">
        <v>2947</v>
      </c>
      <c r="F175" s="151" t="s">
        <v>2948</v>
      </c>
      <c r="G175" s="152" t="s">
        <v>408</v>
      </c>
      <c r="H175" s="153">
        <v>2</v>
      </c>
      <c r="I175" s="154"/>
      <c r="J175" s="155">
        <f t="shared" si="10"/>
        <v>0</v>
      </c>
      <c r="K175" s="151" t="s">
        <v>122</v>
      </c>
      <c r="L175" s="156"/>
      <c r="M175" s="157" t="s">
        <v>3</v>
      </c>
      <c r="N175" s="158" t="s">
        <v>39</v>
      </c>
      <c r="P175" s="134">
        <f t="shared" si="11"/>
        <v>0</v>
      </c>
      <c r="Q175" s="134">
        <v>2.65E-3</v>
      </c>
      <c r="R175" s="134">
        <f t="shared" si="12"/>
        <v>5.3E-3</v>
      </c>
      <c r="S175" s="134">
        <v>0</v>
      </c>
      <c r="T175" s="135">
        <f t="shared" si="13"/>
        <v>0</v>
      </c>
      <c r="AR175" s="136" t="s">
        <v>137</v>
      </c>
      <c r="AT175" s="136" t="s">
        <v>2752</v>
      </c>
      <c r="AU175" s="136" t="s">
        <v>68</v>
      </c>
      <c r="AY175" s="14" t="s">
        <v>115</v>
      </c>
      <c r="BE175" s="137">
        <f t="shared" si="14"/>
        <v>0</v>
      </c>
      <c r="BF175" s="137">
        <f t="shared" si="15"/>
        <v>0</v>
      </c>
      <c r="BG175" s="137">
        <f t="shared" si="16"/>
        <v>0</v>
      </c>
      <c r="BH175" s="137">
        <f t="shared" si="17"/>
        <v>0</v>
      </c>
      <c r="BI175" s="137">
        <f t="shared" si="18"/>
        <v>0</v>
      </c>
      <c r="BJ175" s="14" t="s">
        <v>76</v>
      </c>
      <c r="BK175" s="137">
        <f t="shared" si="19"/>
        <v>0</v>
      </c>
      <c r="BL175" s="14" t="s">
        <v>123</v>
      </c>
      <c r="BM175" s="136" t="s">
        <v>485</v>
      </c>
    </row>
    <row r="176" spans="2:65" s="1" customFormat="1" ht="16.5" customHeight="1" x14ac:dyDescent="0.2">
      <c r="B176" s="124"/>
      <c r="C176" s="149" t="s">
        <v>309</v>
      </c>
      <c r="D176" s="149" t="s">
        <v>2752</v>
      </c>
      <c r="E176" s="150" t="s">
        <v>2949</v>
      </c>
      <c r="F176" s="151" t="s">
        <v>2950</v>
      </c>
      <c r="G176" s="152" t="s">
        <v>408</v>
      </c>
      <c r="H176" s="153">
        <v>2</v>
      </c>
      <c r="I176" s="154"/>
      <c r="J176" s="155">
        <f t="shared" si="10"/>
        <v>0</v>
      </c>
      <c r="K176" s="151" t="s">
        <v>122</v>
      </c>
      <c r="L176" s="156"/>
      <c r="M176" s="157" t="s">
        <v>3</v>
      </c>
      <c r="N176" s="158" t="s">
        <v>39</v>
      </c>
      <c r="P176" s="134">
        <f t="shared" si="11"/>
        <v>0</v>
      </c>
      <c r="Q176" s="134">
        <v>2.5500000000000002E-3</v>
      </c>
      <c r="R176" s="134">
        <f t="shared" si="12"/>
        <v>5.1000000000000004E-3</v>
      </c>
      <c r="S176" s="134">
        <v>0</v>
      </c>
      <c r="T176" s="135">
        <f t="shared" si="13"/>
        <v>0</v>
      </c>
      <c r="AR176" s="136" t="s">
        <v>137</v>
      </c>
      <c r="AT176" s="136" t="s">
        <v>2752</v>
      </c>
      <c r="AU176" s="136" t="s">
        <v>68</v>
      </c>
      <c r="AY176" s="14" t="s">
        <v>115</v>
      </c>
      <c r="BE176" s="137">
        <f t="shared" si="14"/>
        <v>0</v>
      </c>
      <c r="BF176" s="137">
        <f t="shared" si="15"/>
        <v>0</v>
      </c>
      <c r="BG176" s="137">
        <f t="shared" si="16"/>
        <v>0</v>
      </c>
      <c r="BH176" s="137">
        <f t="shared" si="17"/>
        <v>0</v>
      </c>
      <c r="BI176" s="137">
        <f t="shared" si="18"/>
        <v>0</v>
      </c>
      <c r="BJ176" s="14" t="s">
        <v>76</v>
      </c>
      <c r="BK176" s="137">
        <f t="shared" si="19"/>
        <v>0</v>
      </c>
      <c r="BL176" s="14" t="s">
        <v>123</v>
      </c>
      <c r="BM176" s="136" t="s">
        <v>488</v>
      </c>
    </row>
    <row r="177" spans="2:65" s="1" customFormat="1" ht="16.5" customHeight="1" x14ac:dyDescent="0.2">
      <c r="B177" s="124"/>
      <c r="C177" s="149" t="s">
        <v>489</v>
      </c>
      <c r="D177" s="149" t="s">
        <v>2752</v>
      </c>
      <c r="E177" s="150" t="s">
        <v>2951</v>
      </c>
      <c r="F177" s="151" t="s">
        <v>2952</v>
      </c>
      <c r="G177" s="152" t="s">
        <v>408</v>
      </c>
      <c r="H177" s="153">
        <v>2</v>
      </c>
      <c r="I177" s="154"/>
      <c r="J177" s="155">
        <f t="shared" si="10"/>
        <v>0</v>
      </c>
      <c r="K177" s="151" t="s">
        <v>122</v>
      </c>
      <c r="L177" s="156"/>
      <c r="M177" s="157" t="s">
        <v>3</v>
      </c>
      <c r="N177" s="158" t="s">
        <v>39</v>
      </c>
      <c r="P177" s="134">
        <f t="shared" si="11"/>
        <v>0</v>
      </c>
      <c r="Q177" s="134">
        <v>4.0000000000000003E-5</v>
      </c>
      <c r="R177" s="134">
        <f t="shared" si="12"/>
        <v>8.0000000000000007E-5</v>
      </c>
      <c r="S177" s="134">
        <v>0</v>
      </c>
      <c r="T177" s="135">
        <f t="shared" si="13"/>
        <v>0</v>
      </c>
      <c r="AR177" s="136" t="s">
        <v>137</v>
      </c>
      <c r="AT177" s="136" t="s">
        <v>2752</v>
      </c>
      <c r="AU177" s="136" t="s">
        <v>68</v>
      </c>
      <c r="AY177" s="14" t="s">
        <v>115</v>
      </c>
      <c r="BE177" s="137">
        <f t="shared" si="14"/>
        <v>0</v>
      </c>
      <c r="BF177" s="137">
        <f t="shared" si="15"/>
        <v>0</v>
      </c>
      <c r="BG177" s="137">
        <f t="shared" si="16"/>
        <v>0</v>
      </c>
      <c r="BH177" s="137">
        <f t="shared" si="17"/>
        <v>0</v>
      </c>
      <c r="BI177" s="137">
        <f t="shared" si="18"/>
        <v>0</v>
      </c>
      <c r="BJ177" s="14" t="s">
        <v>76</v>
      </c>
      <c r="BK177" s="137">
        <f t="shared" si="19"/>
        <v>0</v>
      </c>
      <c r="BL177" s="14" t="s">
        <v>123</v>
      </c>
      <c r="BM177" s="136" t="s">
        <v>492</v>
      </c>
    </row>
    <row r="178" spans="2:65" s="1" customFormat="1" ht="16.5" customHeight="1" x14ac:dyDescent="0.2">
      <c r="B178" s="124"/>
      <c r="C178" s="149" t="s">
        <v>314</v>
      </c>
      <c r="D178" s="149" t="s">
        <v>2752</v>
      </c>
      <c r="E178" s="150" t="s">
        <v>2953</v>
      </c>
      <c r="F178" s="151" t="s">
        <v>2954</v>
      </c>
      <c r="G178" s="152" t="s">
        <v>408</v>
      </c>
      <c r="H178" s="153">
        <v>2</v>
      </c>
      <c r="I178" s="154"/>
      <c r="J178" s="155">
        <f t="shared" si="10"/>
        <v>0</v>
      </c>
      <c r="K178" s="151" t="s">
        <v>122</v>
      </c>
      <c r="L178" s="156"/>
      <c r="M178" s="157" t="s">
        <v>3</v>
      </c>
      <c r="N178" s="158" t="s">
        <v>39</v>
      </c>
      <c r="P178" s="134">
        <f t="shared" si="11"/>
        <v>0</v>
      </c>
      <c r="Q178" s="134">
        <v>4.0000000000000003E-5</v>
      </c>
      <c r="R178" s="134">
        <f t="shared" si="12"/>
        <v>8.0000000000000007E-5</v>
      </c>
      <c r="S178" s="134">
        <v>0</v>
      </c>
      <c r="T178" s="135">
        <f t="shared" si="13"/>
        <v>0</v>
      </c>
      <c r="AR178" s="136" t="s">
        <v>137</v>
      </c>
      <c r="AT178" s="136" t="s">
        <v>2752</v>
      </c>
      <c r="AU178" s="136" t="s">
        <v>68</v>
      </c>
      <c r="AY178" s="14" t="s">
        <v>115</v>
      </c>
      <c r="BE178" s="137">
        <f t="shared" si="14"/>
        <v>0</v>
      </c>
      <c r="BF178" s="137">
        <f t="shared" si="15"/>
        <v>0</v>
      </c>
      <c r="BG178" s="137">
        <f t="shared" si="16"/>
        <v>0</v>
      </c>
      <c r="BH178" s="137">
        <f t="shared" si="17"/>
        <v>0</v>
      </c>
      <c r="BI178" s="137">
        <f t="shared" si="18"/>
        <v>0</v>
      </c>
      <c r="BJ178" s="14" t="s">
        <v>76</v>
      </c>
      <c r="BK178" s="137">
        <f t="shared" si="19"/>
        <v>0</v>
      </c>
      <c r="BL178" s="14" t="s">
        <v>123</v>
      </c>
      <c r="BM178" s="136" t="s">
        <v>495</v>
      </c>
    </row>
    <row r="179" spans="2:65" s="1" customFormat="1" ht="16.5" customHeight="1" x14ac:dyDescent="0.2">
      <c r="B179" s="124"/>
      <c r="C179" s="149" t="s">
        <v>496</v>
      </c>
      <c r="D179" s="149" t="s">
        <v>2752</v>
      </c>
      <c r="E179" s="150" t="s">
        <v>2955</v>
      </c>
      <c r="F179" s="151" t="s">
        <v>2956</v>
      </c>
      <c r="G179" s="152" t="s">
        <v>408</v>
      </c>
      <c r="H179" s="153">
        <v>2</v>
      </c>
      <c r="I179" s="154"/>
      <c r="J179" s="155">
        <f t="shared" si="10"/>
        <v>0</v>
      </c>
      <c r="K179" s="151" t="s">
        <v>122</v>
      </c>
      <c r="L179" s="156"/>
      <c r="M179" s="157" t="s">
        <v>3</v>
      </c>
      <c r="N179" s="158" t="s">
        <v>39</v>
      </c>
      <c r="P179" s="134">
        <f t="shared" si="11"/>
        <v>0</v>
      </c>
      <c r="Q179" s="134">
        <v>3.0000000000000001E-5</v>
      </c>
      <c r="R179" s="134">
        <f t="shared" si="12"/>
        <v>6.0000000000000002E-5</v>
      </c>
      <c r="S179" s="134">
        <v>0</v>
      </c>
      <c r="T179" s="135">
        <f t="shared" si="13"/>
        <v>0</v>
      </c>
      <c r="AR179" s="136" t="s">
        <v>137</v>
      </c>
      <c r="AT179" s="136" t="s">
        <v>2752</v>
      </c>
      <c r="AU179" s="136" t="s">
        <v>68</v>
      </c>
      <c r="AY179" s="14" t="s">
        <v>115</v>
      </c>
      <c r="BE179" s="137">
        <f t="shared" si="14"/>
        <v>0</v>
      </c>
      <c r="BF179" s="137">
        <f t="shared" si="15"/>
        <v>0</v>
      </c>
      <c r="BG179" s="137">
        <f t="shared" si="16"/>
        <v>0</v>
      </c>
      <c r="BH179" s="137">
        <f t="shared" si="17"/>
        <v>0</v>
      </c>
      <c r="BI179" s="137">
        <f t="shared" si="18"/>
        <v>0</v>
      </c>
      <c r="BJ179" s="14" t="s">
        <v>76</v>
      </c>
      <c r="BK179" s="137">
        <f t="shared" si="19"/>
        <v>0</v>
      </c>
      <c r="BL179" s="14" t="s">
        <v>123</v>
      </c>
      <c r="BM179" s="136" t="s">
        <v>499</v>
      </c>
    </row>
    <row r="180" spans="2:65" s="1" customFormat="1" ht="16.5" customHeight="1" x14ac:dyDescent="0.2">
      <c r="B180" s="124"/>
      <c r="C180" s="149" t="s">
        <v>317</v>
      </c>
      <c r="D180" s="149" t="s">
        <v>2752</v>
      </c>
      <c r="E180" s="150" t="s">
        <v>2957</v>
      </c>
      <c r="F180" s="151" t="s">
        <v>2958</v>
      </c>
      <c r="G180" s="152" t="s">
        <v>408</v>
      </c>
      <c r="H180" s="153">
        <v>2</v>
      </c>
      <c r="I180" s="154"/>
      <c r="J180" s="155">
        <f t="shared" si="10"/>
        <v>0</v>
      </c>
      <c r="K180" s="151" t="s">
        <v>122</v>
      </c>
      <c r="L180" s="156"/>
      <c r="M180" s="157" t="s">
        <v>3</v>
      </c>
      <c r="N180" s="158" t="s">
        <v>39</v>
      </c>
      <c r="P180" s="134">
        <f t="shared" si="11"/>
        <v>0</v>
      </c>
      <c r="Q180" s="134">
        <v>3.0000000000000001E-5</v>
      </c>
      <c r="R180" s="134">
        <f t="shared" si="12"/>
        <v>6.0000000000000002E-5</v>
      </c>
      <c r="S180" s="134">
        <v>0</v>
      </c>
      <c r="T180" s="135">
        <f t="shared" si="13"/>
        <v>0</v>
      </c>
      <c r="AR180" s="136" t="s">
        <v>137</v>
      </c>
      <c r="AT180" s="136" t="s">
        <v>2752</v>
      </c>
      <c r="AU180" s="136" t="s">
        <v>68</v>
      </c>
      <c r="AY180" s="14" t="s">
        <v>115</v>
      </c>
      <c r="BE180" s="137">
        <f t="shared" si="14"/>
        <v>0</v>
      </c>
      <c r="BF180" s="137">
        <f t="shared" si="15"/>
        <v>0</v>
      </c>
      <c r="BG180" s="137">
        <f t="shared" si="16"/>
        <v>0</v>
      </c>
      <c r="BH180" s="137">
        <f t="shared" si="17"/>
        <v>0</v>
      </c>
      <c r="BI180" s="137">
        <f t="shared" si="18"/>
        <v>0</v>
      </c>
      <c r="BJ180" s="14" t="s">
        <v>76</v>
      </c>
      <c r="BK180" s="137">
        <f t="shared" si="19"/>
        <v>0</v>
      </c>
      <c r="BL180" s="14" t="s">
        <v>123</v>
      </c>
      <c r="BM180" s="136" t="s">
        <v>502</v>
      </c>
    </row>
    <row r="181" spans="2:65" s="1" customFormat="1" ht="16.5" customHeight="1" x14ac:dyDescent="0.2">
      <c r="B181" s="124"/>
      <c r="C181" s="149" t="s">
        <v>503</v>
      </c>
      <c r="D181" s="149" t="s">
        <v>2752</v>
      </c>
      <c r="E181" s="150" t="s">
        <v>2959</v>
      </c>
      <c r="F181" s="151" t="s">
        <v>2960</v>
      </c>
      <c r="G181" s="152" t="s">
        <v>408</v>
      </c>
      <c r="H181" s="153">
        <v>2</v>
      </c>
      <c r="I181" s="154"/>
      <c r="J181" s="155">
        <f t="shared" si="10"/>
        <v>0</v>
      </c>
      <c r="K181" s="151" t="s">
        <v>122</v>
      </c>
      <c r="L181" s="156"/>
      <c r="M181" s="157" t="s">
        <v>3</v>
      </c>
      <c r="N181" s="158" t="s">
        <v>39</v>
      </c>
      <c r="P181" s="134">
        <f t="shared" si="11"/>
        <v>0</v>
      </c>
      <c r="Q181" s="134">
        <v>5.2999999999999998E-4</v>
      </c>
      <c r="R181" s="134">
        <f t="shared" si="12"/>
        <v>1.06E-3</v>
      </c>
      <c r="S181" s="134">
        <v>0</v>
      </c>
      <c r="T181" s="135">
        <f t="shared" si="13"/>
        <v>0</v>
      </c>
      <c r="AR181" s="136" t="s">
        <v>137</v>
      </c>
      <c r="AT181" s="136" t="s">
        <v>2752</v>
      </c>
      <c r="AU181" s="136" t="s">
        <v>68</v>
      </c>
      <c r="AY181" s="14" t="s">
        <v>115</v>
      </c>
      <c r="BE181" s="137">
        <f t="shared" si="14"/>
        <v>0</v>
      </c>
      <c r="BF181" s="137">
        <f t="shared" si="15"/>
        <v>0</v>
      </c>
      <c r="BG181" s="137">
        <f t="shared" si="16"/>
        <v>0</v>
      </c>
      <c r="BH181" s="137">
        <f t="shared" si="17"/>
        <v>0</v>
      </c>
      <c r="BI181" s="137">
        <f t="shared" si="18"/>
        <v>0</v>
      </c>
      <c r="BJ181" s="14" t="s">
        <v>76</v>
      </c>
      <c r="BK181" s="137">
        <f t="shared" si="19"/>
        <v>0</v>
      </c>
      <c r="BL181" s="14" t="s">
        <v>123</v>
      </c>
      <c r="BM181" s="136" t="s">
        <v>506</v>
      </c>
    </row>
    <row r="182" spans="2:65" s="1" customFormat="1" ht="16.5" customHeight="1" x14ac:dyDescent="0.2">
      <c r="B182" s="124"/>
      <c r="C182" s="149" t="s">
        <v>321</v>
      </c>
      <c r="D182" s="149" t="s">
        <v>2752</v>
      </c>
      <c r="E182" s="150" t="s">
        <v>2961</v>
      </c>
      <c r="F182" s="151" t="s">
        <v>2962</v>
      </c>
      <c r="G182" s="152" t="s">
        <v>408</v>
      </c>
      <c r="H182" s="153">
        <v>2</v>
      </c>
      <c r="I182" s="154"/>
      <c r="J182" s="155">
        <f t="shared" si="10"/>
        <v>0</v>
      </c>
      <c r="K182" s="151" t="s">
        <v>122</v>
      </c>
      <c r="L182" s="156"/>
      <c r="M182" s="157" t="s">
        <v>3</v>
      </c>
      <c r="N182" s="158" t="s">
        <v>39</v>
      </c>
      <c r="P182" s="134">
        <f t="shared" si="11"/>
        <v>0</v>
      </c>
      <c r="Q182" s="134">
        <v>5.9999999999999995E-4</v>
      </c>
      <c r="R182" s="134">
        <f t="shared" si="12"/>
        <v>1.1999999999999999E-3</v>
      </c>
      <c r="S182" s="134">
        <v>0</v>
      </c>
      <c r="T182" s="135">
        <f t="shared" si="13"/>
        <v>0</v>
      </c>
      <c r="AR182" s="136" t="s">
        <v>137</v>
      </c>
      <c r="AT182" s="136" t="s">
        <v>2752</v>
      </c>
      <c r="AU182" s="136" t="s">
        <v>68</v>
      </c>
      <c r="AY182" s="14" t="s">
        <v>115</v>
      </c>
      <c r="BE182" s="137">
        <f t="shared" si="14"/>
        <v>0</v>
      </c>
      <c r="BF182" s="137">
        <f t="shared" si="15"/>
        <v>0</v>
      </c>
      <c r="BG182" s="137">
        <f t="shared" si="16"/>
        <v>0</v>
      </c>
      <c r="BH182" s="137">
        <f t="shared" si="17"/>
        <v>0</v>
      </c>
      <c r="BI182" s="137">
        <f t="shared" si="18"/>
        <v>0</v>
      </c>
      <c r="BJ182" s="14" t="s">
        <v>76</v>
      </c>
      <c r="BK182" s="137">
        <f t="shared" si="19"/>
        <v>0</v>
      </c>
      <c r="BL182" s="14" t="s">
        <v>123</v>
      </c>
      <c r="BM182" s="136" t="s">
        <v>509</v>
      </c>
    </row>
    <row r="183" spans="2:65" s="1" customFormat="1" ht="16.5" customHeight="1" x14ac:dyDescent="0.2">
      <c r="B183" s="124"/>
      <c r="C183" s="149" t="s">
        <v>511</v>
      </c>
      <c r="D183" s="149" t="s">
        <v>2752</v>
      </c>
      <c r="E183" s="150" t="s">
        <v>2963</v>
      </c>
      <c r="F183" s="151" t="s">
        <v>2964</v>
      </c>
      <c r="G183" s="152" t="s">
        <v>408</v>
      </c>
      <c r="H183" s="153">
        <v>2</v>
      </c>
      <c r="I183" s="154"/>
      <c r="J183" s="155">
        <f t="shared" si="10"/>
        <v>0</v>
      </c>
      <c r="K183" s="151" t="s">
        <v>122</v>
      </c>
      <c r="L183" s="156"/>
      <c r="M183" s="157" t="s">
        <v>3</v>
      </c>
      <c r="N183" s="158" t="s">
        <v>39</v>
      </c>
      <c r="P183" s="134">
        <f t="shared" si="11"/>
        <v>0</v>
      </c>
      <c r="Q183" s="134">
        <v>6.7000000000000002E-4</v>
      </c>
      <c r="R183" s="134">
        <f t="shared" si="12"/>
        <v>1.34E-3</v>
      </c>
      <c r="S183" s="134">
        <v>0</v>
      </c>
      <c r="T183" s="135">
        <f t="shared" si="13"/>
        <v>0</v>
      </c>
      <c r="AR183" s="136" t="s">
        <v>137</v>
      </c>
      <c r="AT183" s="136" t="s">
        <v>2752</v>
      </c>
      <c r="AU183" s="136" t="s">
        <v>68</v>
      </c>
      <c r="AY183" s="14" t="s">
        <v>115</v>
      </c>
      <c r="BE183" s="137">
        <f t="shared" si="14"/>
        <v>0</v>
      </c>
      <c r="BF183" s="137">
        <f t="shared" si="15"/>
        <v>0</v>
      </c>
      <c r="BG183" s="137">
        <f t="shared" si="16"/>
        <v>0</v>
      </c>
      <c r="BH183" s="137">
        <f t="shared" si="17"/>
        <v>0</v>
      </c>
      <c r="BI183" s="137">
        <f t="shared" si="18"/>
        <v>0</v>
      </c>
      <c r="BJ183" s="14" t="s">
        <v>76</v>
      </c>
      <c r="BK183" s="137">
        <f t="shared" si="19"/>
        <v>0</v>
      </c>
      <c r="BL183" s="14" t="s">
        <v>123</v>
      </c>
      <c r="BM183" s="136" t="s">
        <v>514</v>
      </c>
    </row>
    <row r="184" spans="2:65" s="1" customFormat="1" ht="16.5" customHeight="1" x14ac:dyDescent="0.2">
      <c r="B184" s="124"/>
      <c r="C184" s="149" t="s">
        <v>324</v>
      </c>
      <c r="D184" s="149" t="s">
        <v>2752</v>
      </c>
      <c r="E184" s="150" t="s">
        <v>2965</v>
      </c>
      <c r="F184" s="151" t="s">
        <v>2966</v>
      </c>
      <c r="G184" s="152" t="s">
        <v>408</v>
      </c>
      <c r="H184" s="153">
        <v>2</v>
      </c>
      <c r="I184" s="154"/>
      <c r="J184" s="155">
        <f t="shared" si="10"/>
        <v>0</v>
      </c>
      <c r="K184" s="151" t="s">
        <v>122</v>
      </c>
      <c r="L184" s="156"/>
      <c r="M184" s="157" t="s">
        <v>3</v>
      </c>
      <c r="N184" s="158" t="s">
        <v>39</v>
      </c>
      <c r="P184" s="134">
        <f t="shared" si="11"/>
        <v>0</v>
      </c>
      <c r="Q184" s="134">
        <v>7.2000000000000005E-4</v>
      </c>
      <c r="R184" s="134">
        <f t="shared" si="12"/>
        <v>1.4400000000000001E-3</v>
      </c>
      <c r="S184" s="134">
        <v>0</v>
      </c>
      <c r="T184" s="135">
        <f t="shared" si="13"/>
        <v>0</v>
      </c>
      <c r="AR184" s="136" t="s">
        <v>137</v>
      </c>
      <c r="AT184" s="136" t="s">
        <v>2752</v>
      </c>
      <c r="AU184" s="136" t="s">
        <v>68</v>
      </c>
      <c r="AY184" s="14" t="s">
        <v>115</v>
      </c>
      <c r="BE184" s="137">
        <f t="shared" si="14"/>
        <v>0</v>
      </c>
      <c r="BF184" s="137">
        <f t="shared" si="15"/>
        <v>0</v>
      </c>
      <c r="BG184" s="137">
        <f t="shared" si="16"/>
        <v>0</v>
      </c>
      <c r="BH184" s="137">
        <f t="shared" si="17"/>
        <v>0</v>
      </c>
      <c r="BI184" s="137">
        <f t="shared" si="18"/>
        <v>0</v>
      </c>
      <c r="BJ184" s="14" t="s">
        <v>76</v>
      </c>
      <c r="BK184" s="137">
        <f t="shared" si="19"/>
        <v>0</v>
      </c>
      <c r="BL184" s="14" t="s">
        <v>123</v>
      </c>
      <c r="BM184" s="136" t="s">
        <v>517</v>
      </c>
    </row>
    <row r="185" spans="2:65" s="1" customFormat="1" ht="16.5" customHeight="1" x14ac:dyDescent="0.2">
      <c r="B185" s="124"/>
      <c r="C185" s="149" t="s">
        <v>519</v>
      </c>
      <c r="D185" s="149" t="s">
        <v>2752</v>
      </c>
      <c r="E185" s="150" t="s">
        <v>2967</v>
      </c>
      <c r="F185" s="151" t="s">
        <v>2968</v>
      </c>
      <c r="G185" s="152" t="s">
        <v>408</v>
      </c>
      <c r="H185" s="153">
        <v>4</v>
      </c>
      <c r="I185" s="154"/>
      <c r="J185" s="155">
        <f t="shared" si="10"/>
        <v>0</v>
      </c>
      <c r="K185" s="151" t="s">
        <v>122</v>
      </c>
      <c r="L185" s="156"/>
      <c r="M185" s="157" t="s">
        <v>3</v>
      </c>
      <c r="N185" s="158" t="s">
        <v>39</v>
      </c>
      <c r="P185" s="134">
        <f t="shared" si="11"/>
        <v>0</v>
      </c>
      <c r="Q185" s="134">
        <v>1.2E-4</v>
      </c>
      <c r="R185" s="134">
        <f t="shared" si="12"/>
        <v>4.8000000000000001E-4</v>
      </c>
      <c r="S185" s="134">
        <v>0</v>
      </c>
      <c r="T185" s="135">
        <f t="shared" si="13"/>
        <v>0</v>
      </c>
      <c r="AR185" s="136" t="s">
        <v>137</v>
      </c>
      <c r="AT185" s="136" t="s">
        <v>2752</v>
      </c>
      <c r="AU185" s="136" t="s">
        <v>68</v>
      </c>
      <c r="AY185" s="14" t="s">
        <v>115</v>
      </c>
      <c r="BE185" s="137">
        <f t="shared" si="14"/>
        <v>0</v>
      </c>
      <c r="BF185" s="137">
        <f t="shared" si="15"/>
        <v>0</v>
      </c>
      <c r="BG185" s="137">
        <f t="shared" si="16"/>
        <v>0</v>
      </c>
      <c r="BH185" s="137">
        <f t="shared" si="17"/>
        <v>0</v>
      </c>
      <c r="BI185" s="137">
        <f t="shared" si="18"/>
        <v>0</v>
      </c>
      <c r="BJ185" s="14" t="s">
        <v>76</v>
      </c>
      <c r="BK185" s="137">
        <f t="shared" si="19"/>
        <v>0</v>
      </c>
      <c r="BL185" s="14" t="s">
        <v>123</v>
      </c>
      <c r="BM185" s="136" t="s">
        <v>522</v>
      </c>
    </row>
    <row r="186" spans="2:65" s="1" customFormat="1" ht="16.5" customHeight="1" x14ac:dyDescent="0.2">
      <c r="B186" s="124"/>
      <c r="C186" s="149" t="s">
        <v>329</v>
      </c>
      <c r="D186" s="149" t="s">
        <v>2752</v>
      </c>
      <c r="E186" s="150" t="s">
        <v>2969</v>
      </c>
      <c r="F186" s="151" t="s">
        <v>2970</v>
      </c>
      <c r="G186" s="152" t="s">
        <v>408</v>
      </c>
      <c r="H186" s="153">
        <v>4</v>
      </c>
      <c r="I186" s="154"/>
      <c r="J186" s="155">
        <f t="shared" si="10"/>
        <v>0</v>
      </c>
      <c r="K186" s="151" t="s">
        <v>122</v>
      </c>
      <c r="L186" s="156"/>
      <c r="M186" s="157" t="s">
        <v>3</v>
      </c>
      <c r="N186" s="158" t="s">
        <v>39</v>
      </c>
      <c r="P186" s="134">
        <f t="shared" si="11"/>
        <v>0</v>
      </c>
      <c r="Q186" s="134">
        <v>1.3999999999999999E-4</v>
      </c>
      <c r="R186" s="134">
        <f t="shared" si="12"/>
        <v>5.5999999999999995E-4</v>
      </c>
      <c r="S186" s="134">
        <v>0</v>
      </c>
      <c r="T186" s="135">
        <f t="shared" si="13"/>
        <v>0</v>
      </c>
      <c r="AR186" s="136" t="s">
        <v>137</v>
      </c>
      <c r="AT186" s="136" t="s">
        <v>2752</v>
      </c>
      <c r="AU186" s="136" t="s">
        <v>68</v>
      </c>
      <c r="AY186" s="14" t="s">
        <v>115</v>
      </c>
      <c r="BE186" s="137">
        <f t="shared" si="14"/>
        <v>0</v>
      </c>
      <c r="BF186" s="137">
        <f t="shared" si="15"/>
        <v>0</v>
      </c>
      <c r="BG186" s="137">
        <f t="shared" si="16"/>
        <v>0</v>
      </c>
      <c r="BH186" s="137">
        <f t="shared" si="17"/>
        <v>0</v>
      </c>
      <c r="BI186" s="137">
        <f t="shared" si="18"/>
        <v>0</v>
      </c>
      <c r="BJ186" s="14" t="s">
        <v>76</v>
      </c>
      <c r="BK186" s="137">
        <f t="shared" si="19"/>
        <v>0</v>
      </c>
      <c r="BL186" s="14" t="s">
        <v>123</v>
      </c>
      <c r="BM186" s="136" t="s">
        <v>526</v>
      </c>
    </row>
    <row r="187" spans="2:65" s="1" customFormat="1" ht="16.5" customHeight="1" x14ac:dyDescent="0.2">
      <c r="B187" s="124"/>
      <c r="C187" s="149" t="s">
        <v>527</v>
      </c>
      <c r="D187" s="149" t="s">
        <v>2752</v>
      </c>
      <c r="E187" s="150" t="s">
        <v>2971</v>
      </c>
      <c r="F187" s="151" t="s">
        <v>2972</v>
      </c>
      <c r="G187" s="152" t="s">
        <v>408</v>
      </c>
      <c r="H187" s="153">
        <v>20</v>
      </c>
      <c r="I187" s="154"/>
      <c r="J187" s="155">
        <f t="shared" si="10"/>
        <v>0</v>
      </c>
      <c r="K187" s="151" t="s">
        <v>122</v>
      </c>
      <c r="L187" s="156"/>
      <c r="M187" s="157" t="s">
        <v>3</v>
      </c>
      <c r="N187" s="158" t="s">
        <v>39</v>
      </c>
      <c r="P187" s="134">
        <f t="shared" si="11"/>
        <v>0</v>
      </c>
      <c r="Q187" s="134">
        <v>1.0499999999999999E-3</v>
      </c>
      <c r="R187" s="134">
        <f t="shared" si="12"/>
        <v>2.0999999999999998E-2</v>
      </c>
      <c r="S187" s="134">
        <v>0</v>
      </c>
      <c r="T187" s="135">
        <f t="shared" si="13"/>
        <v>0</v>
      </c>
      <c r="AR187" s="136" t="s">
        <v>137</v>
      </c>
      <c r="AT187" s="136" t="s">
        <v>2752</v>
      </c>
      <c r="AU187" s="136" t="s">
        <v>68</v>
      </c>
      <c r="AY187" s="14" t="s">
        <v>115</v>
      </c>
      <c r="BE187" s="137">
        <f t="shared" si="14"/>
        <v>0</v>
      </c>
      <c r="BF187" s="137">
        <f t="shared" si="15"/>
        <v>0</v>
      </c>
      <c r="BG187" s="137">
        <f t="shared" si="16"/>
        <v>0</v>
      </c>
      <c r="BH187" s="137">
        <f t="shared" si="17"/>
        <v>0</v>
      </c>
      <c r="BI187" s="137">
        <f t="shared" si="18"/>
        <v>0</v>
      </c>
      <c r="BJ187" s="14" t="s">
        <v>76</v>
      </c>
      <c r="BK187" s="137">
        <f t="shared" si="19"/>
        <v>0</v>
      </c>
      <c r="BL187" s="14" t="s">
        <v>123</v>
      </c>
      <c r="BM187" s="136" t="s">
        <v>530</v>
      </c>
    </row>
    <row r="188" spans="2:65" s="1" customFormat="1" ht="16.5" customHeight="1" x14ac:dyDescent="0.2">
      <c r="B188" s="124"/>
      <c r="C188" s="149" t="s">
        <v>332</v>
      </c>
      <c r="D188" s="149" t="s">
        <v>2752</v>
      </c>
      <c r="E188" s="150" t="s">
        <v>2973</v>
      </c>
      <c r="F188" s="151" t="s">
        <v>2974</v>
      </c>
      <c r="G188" s="152" t="s">
        <v>408</v>
      </c>
      <c r="H188" s="153">
        <v>20</v>
      </c>
      <c r="I188" s="154"/>
      <c r="J188" s="155">
        <f t="shared" si="10"/>
        <v>0</v>
      </c>
      <c r="K188" s="151" t="s">
        <v>122</v>
      </c>
      <c r="L188" s="156"/>
      <c r="M188" s="157" t="s">
        <v>3</v>
      </c>
      <c r="N188" s="158" t="s">
        <v>39</v>
      </c>
      <c r="P188" s="134">
        <f t="shared" si="11"/>
        <v>0</v>
      </c>
      <c r="Q188" s="134">
        <v>1.1100000000000001E-3</v>
      </c>
      <c r="R188" s="134">
        <f t="shared" si="12"/>
        <v>2.2200000000000001E-2</v>
      </c>
      <c r="S188" s="134">
        <v>0</v>
      </c>
      <c r="T188" s="135">
        <f t="shared" si="13"/>
        <v>0</v>
      </c>
      <c r="AR188" s="136" t="s">
        <v>137</v>
      </c>
      <c r="AT188" s="136" t="s">
        <v>2752</v>
      </c>
      <c r="AU188" s="136" t="s">
        <v>68</v>
      </c>
      <c r="AY188" s="14" t="s">
        <v>115</v>
      </c>
      <c r="BE188" s="137">
        <f t="shared" si="14"/>
        <v>0</v>
      </c>
      <c r="BF188" s="137">
        <f t="shared" si="15"/>
        <v>0</v>
      </c>
      <c r="BG188" s="137">
        <f t="shared" si="16"/>
        <v>0</v>
      </c>
      <c r="BH188" s="137">
        <f t="shared" si="17"/>
        <v>0</v>
      </c>
      <c r="BI188" s="137">
        <f t="shared" si="18"/>
        <v>0</v>
      </c>
      <c r="BJ188" s="14" t="s">
        <v>76</v>
      </c>
      <c r="BK188" s="137">
        <f t="shared" si="19"/>
        <v>0</v>
      </c>
      <c r="BL188" s="14" t="s">
        <v>123</v>
      </c>
      <c r="BM188" s="136" t="s">
        <v>534</v>
      </c>
    </row>
    <row r="189" spans="2:65" s="1" customFormat="1" ht="21.75" customHeight="1" x14ac:dyDescent="0.2">
      <c r="B189" s="124"/>
      <c r="C189" s="149" t="s">
        <v>536</v>
      </c>
      <c r="D189" s="149" t="s">
        <v>2752</v>
      </c>
      <c r="E189" s="150" t="s">
        <v>2975</v>
      </c>
      <c r="F189" s="151" t="s">
        <v>2976</v>
      </c>
      <c r="G189" s="152" t="s">
        <v>408</v>
      </c>
      <c r="H189" s="153">
        <v>20</v>
      </c>
      <c r="I189" s="154"/>
      <c r="J189" s="155">
        <f t="shared" si="10"/>
        <v>0</v>
      </c>
      <c r="K189" s="151" t="s">
        <v>122</v>
      </c>
      <c r="L189" s="156"/>
      <c r="M189" s="157" t="s">
        <v>3</v>
      </c>
      <c r="N189" s="158" t="s">
        <v>39</v>
      </c>
      <c r="P189" s="134">
        <f t="shared" si="11"/>
        <v>0</v>
      </c>
      <c r="Q189" s="134">
        <v>1.23E-3</v>
      </c>
      <c r="R189" s="134">
        <f t="shared" si="12"/>
        <v>2.46E-2</v>
      </c>
      <c r="S189" s="134">
        <v>0</v>
      </c>
      <c r="T189" s="135">
        <f t="shared" si="13"/>
        <v>0</v>
      </c>
      <c r="AR189" s="136" t="s">
        <v>137</v>
      </c>
      <c r="AT189" s="136" t="s">
        <v>2752</v>
      </c>
      <c r="AU189" s="136" t="s">
        <v>68</v>
      </c>
      <c r="AY189" s="14" t="s">
        <v>115</v>
      </c>
      <c r="BE189" s="137">
        <f t="shared" si="14"/>
        <v>0</v>
      </c>
      <c r="BF189" s="137">
        <f t="shared" si="15"/>
        <v>0</v>
      </c>
      <c r="BG189" s="137">
        <f t="shared" si="16"/>
        <v>0</v>
      </c>
      <c r="BH189" s="137">
        <f t="shared" si="17"/>
        <v>0</v>
      </c>
      <c r="BI189" s="137">
        <f t="shared" si="18"/>
        <v>0</v>
      </c>
      <c r="BJ189" s="14" t="s">
        <v>76</v>
      </c>
      <c r="BK189" s="137">
        <f t="shared" si="19"/>
        <v>0</v>
      </c>
      <c r="BL189" s="14" t="s">
        <v>123</v>
      </c>
      <c r="BM189" s="136" t="s">
        <v>539</v>
      </c>
    </row>
    <row r="190" spans="2:65" s="1" customFormat="1" ht="16.5" customHeight="1" x14ac:dyDescent="0.2">
      <c r="B190" s="124"/>
      <c r="C190" s="149" t="s">
        <v>336</v>
      </c>
      <c r="D190" s="149" t="s">
        <v>2752</v>
      </c>
      <c r="E190" s="150" t="s">
        <v>2977</v>
      </c>
      <c r="F190" s="151" t="s">
        <v>2978</v>
      </c>
      <c r="G190" s="152" t="s">
        <v>408</v>
      </c>
      <c r="H190" s="153">
        <v>20</v>
      </c>
      <c r="I190" s="154"/>
      <c r="J190" s="155">
        <f t="shared" si="10"/>
        <v>0</v>
      </c>
      <c r="K190" s="151" t="s">
        <v>122</v>
      </c>
      <c r="L190" s="156"/>
      <c r="M190" s="157" t="s">
        <v>3</v>
      </c>
      <c r="N190" s="158" t="s">
        <v>39</v>
      </c>
      <c r="P190" s="134">
        <f t="shared" si="11"/>
        <v>0</v>
      </c>
      <c r="Q190" s="134">
        <v>1.0499999999999999E-3</v>
      </c>
      <c r="R190" s="134">
        <f t="shared" si="12"/>
        <v>2.0999999999999998E-2</v>
      </c>
      <c r="S190" s="134">
        <v>0</v>
      </c>
      <c r="T190" s="135">
        <f t="shared" si="13"/>
        <v>0</v>
      </c>
      <c r="AR190" s="136" t="s">
        <v>137</v>
      </c>
      <c r="AT190" s="136" t="s">
        <v>2752</v>
      </c>
      <c r="AU190" s="136" t="s">
        <v>68</v>
      </c>
      <c r="AY190" s="14" t="s">
        <v>115</v>
      </c>
      <c r="BE190" s="137">
        <f t="shared" si="14"/>
        <v>0</v>
      </c>
      <c r="BF190" s="137">
        <f t="shared" si="15"/>
        <v>0</v>
      </c>
      <c r="BG190" s="137">
        <f t="shared" si="16"/>
        <v>0</v>
      </c>
      <c r="BH190" s="137">
        <f t="shared" si="17"/>
        <v>0</v>
      </c>
      <c r="BI190" s="137">
        <f t="shared" si="18"/>
        <v>0</v>
      </c>
      <c r="BJ190" s="14" t="s">
        <v>76</v>
      </c>
      <c r="BK190" s="137">
        <f t="shared" si="19"/>
        <v>0</v>
      </c>
      <c r="BL190" s="14" t="s">
        <v>123</v>
      </c>
      <c r="BM190" s="136" t="s">
        <v>543</v>
      </c>
    </row>
    <row r="191" spans="2:65" s="1" customFormat="1" ht="16.5" customHeight="1" x14ac:dyDescent="0.2">
      <c r="B191" s="124"/>
      <c r="C191" s="149" t="s">
        <v>544</v>
      </c>
      <c r="D191" s="149" t="s">
        <v>2752</v>
      </c>
      <c r="E191" s="150" t="s">
        <v>2979</v>
      </c>
      <c r="F191" s="151" t="s">
        <v>2980</v>
      </c>
      <c r="G191" s="152" t="s">
        <v>408</v>
      </c>
      <c r="H191" s="153">
        <v>20</v>
      </c>
      <c r="I191" s="154"/>
      <c r="J191" s="155">
        <f t="shared" si="10"/>
        <v>0</v>
      </c>
      <c r="K191" s="151" t="s">
        <v>122</v>
      </c>
      <c r="L191" s="156"/>
      <c r="M191" s="157" t="s">
        <v>3</v>
      </c>
      <c r="N191" s="158" t="s">
        <v>39</v>
      </c>
      <c r="P191" s="134">
        <f t="shared" si="11"/>
        <v>0</v>
      </c>
      <c r="Q191" s="134">
        <v>1.1100000000000001E-3</v>
      </c>
      <c r="R191" s="134">
        <f t="shared" si="12"/>
        <v>2.2200000000000001E-2</v>
      </c>
      <c r="S191" s="134">
        <v>0</v>
      </c>
      <c r="T191" s="135">
        <f t="shared" si="13"/>
        <v>0</v>
      </c>
      <c r="AR191" s="136" t="s">
        <v>137</v>
      </c>
      <c r="AT191" s="136" t="s">
        <v>2752</v>
      </c>
      <c r="AU191" s="136" t="s">
        <v>68</v>
      </c>
      <c r="AY191" s="14" t="s">
        <v>115</v>
      </c>
      <c r="BE191" s="137">
        <f t="shared" si="14"/>
        <v>0</v>
      </c>
      <c r="BF191" s="137">
        <f t="shared" si="15"/>
        <v>0</v>
      </c>
      <c r="BG191" s="137">
        <f t="shared" si="16"/>
        <v>0</v>
      </c>
      <c r="BH191" s="137">
        <f t="shared" si="17"/>
        <v>0</v>
      </c>
      <c r="BI191" s="137">
        <f t="shared" si="18"/>
        <v>0</v>
      </c>
      <c r="BJ191" s="14" t="s">
        <v>76</v>
      </c>
      <c r="BK191" s="137">
        <f t="shared" si="19"/>
        <v>0</v>
      </c>
      <c r="BL191" s="14" t="s">
        <v>123</v>
      </c>
      <c r="BM191" s="136" t="s">
        <v>547</v>
      </c>
    </row>
    <row r="192" spans="2:65" s="1" customFormat="1" ht="16.5" customHeight="1" x14ac:dyDescent="0.2">
      <c r="B192" s="124"/>
      <c r="C192" s="149" t="s">
        <v>339</v>
      </c>
      <c r="D192" s="149" t="s">
        <v>2752</v>
      </c>
      <c r="E192" s="150" t="s">
        <v>2981</v>
      </c>
      <c r="F192" s="151" t="s">
        <v>2982</v>
      </c>
      <c r="G192" s="152" t="s">
        <v>408</v>
      </c>
      <c r="H192" s="153">
        <v>20</v>
      </c>
      <c r="I192" s="154"/>
      <c r="J192" s="155">
        <f t="shared" si="10"/>
        <v>0</v>
      </c>
      <c r="K192" s="151" t="s">
        <v>122</v>
      </c>
      <c r="L192" s="156"/>
      <c r="M192" s="157" t="s">
        <v>3</v>
      </c>
      <c r="N192" s="158" t="s">
        <v>39</v>
      </c>
      <c r="P192" s="134">
        <f t="shared" si="11"/>
        <v>0</v>
      </c>
      <c r="Q192" s="134">
        <v>1.23E-3</v>
      </c>
      <c r="R192" s="134">
        <f t="shared" si="12"/>
        <v>2.46E-2</v>
      </c>
      <c r="S192" s="134">
        <v>0</v>
      </c>
      <c r="T192" s="135">
        <f t="shared" si="13"/>
        <v>0</v>
      </c>
      <c r="AR192" s="136" t="s">
        <v>137</v>
      </c>
      <c r="AT192" s="136" t="s">
        <v>2752</v>
      </c>
      <c r="AU192" s="136" t="s">
        <v>68</v>
      </c>
      <c r="AY192" s="14" t="s">
        <v>115</v>
      </c>
      <c r="BE192" s="137">
        <f t="shared" si="14"/>
        <v>0</v>
      </c>
      <c r="BF192" s="137">
        <f t="shared" si="15"/>
        <v>0</v>
      </c>
      <c r="BG192" s="137">
        <f t="shared" si="16"/>
        <v>0</v>
      </c>
      <c r="BH192" s="137">
        <f t="shared" si="17"/>
        <v>0</v>
      </c>
      <c r="BI192" s="137">
        <f t="shared" si="18"/>
        <v>0</v>
      </c>
      <c r="BJ192" s="14" t="s">
        <v>76</v>
      </c>
      <c r="BK192" s="137">
        <f t="shared" si="19"/>
        <v>0</v>
      </c>
      <c r="BL192" s="14" t="s">
        <v>123</v>
      </c>
      <c r="BM192" s="136" t="s">
        <v>550</v>
      </c>
    </row>
    <row r="193" spans="2:65" s="1" customFormat="1" ht="16.5" customHeight="1" x14ac:dyDescent="0.2">
      <c r="B193" s="124"/>
      <c r="C193" s="149" t="s">
        <v>551</v>
      </c>
      <c r="D193" s="149" t="s">
        <v>2752</v>
      </c>
      <c r="E193" s="150" t="s">
        <v>2983</v>
      </c>
      <c r="F193" s="151" t="s">
        <v>2984</v>
      </c>
      <c r="G193" s="152" t="s">
        <v>408</v>
      </c>
      <c r="H193" s="153">
        <v>20</v>
      </c>
      <c r="I193" s="154"/>
      <c r="J193" s="155">
        <f t="shared" si="10"/>
        <v>0</v>
      </c>
      <c r="K193" s="151" t="s">
        <v>122</v>
      </c>
      <c r="L193" s="156"/>
      <c r="M193" s="157" t="s">
        <v>3</v>
      </c>
      <c r="N193" s="158" t="s">
        <v>39</v>
      </c>
      <c r="P193" s="134">
        <f t="shared" si="11"/>
        <v>0</v>
      </c>
      <c r="Q193" s="134">
        <v>4.8999999999999998E-4</v>
      </c>
      <c r="R193" s="134">
        <f t="shared" si="12"/>
        <v>9.7999999999999997E-3</v>
      </c>
      <c r="S193" s="134">
        <v>0</v>
      </c>
      <c r="T193" s="135">
        <f t="shared" si="13"/>
        <v>0</v>
      </c>
      <c r="AR193" s="136" t="s">
        <v>137</v>
      </c>
      <c r="AT193" s="136" t="s">
        <v>2752</v>
      </c>
      <c r="AU193" s="136" t="s">
        <v>68</v>
      </c>
      <c r="AY193" s="14" t="s">
        <v>115</v>
      </c>
      <c r="BE193" s="137">
        <f t="shared" si="14"/>
        <v>0</v>
      </c>
      <c r="BF193" s="137">
        <f t="shared" si="15"/>
        <v>0</v>
      </c>
      <c r="BG193" s="137">
        <f t="shared" si="16"/>
        <v>0</v>
      </c>
      <c r="BH193" s="137">
        <f t="shared" si="17"/>
        <v>0</v>
      </c>
      <c r="BI193" s="137">
        <f t="shared" si="18"/>
        <v>0</v>
      </c>
      <c r="BJ193" s="14" t="s">
        <v>76</v>
      </c>
      <c r="BK193" s="137">
        <f t="shared" si="19"/>
        <v>0</v>
      </c>
      <c r="BL193" s="14" t="s">
        <v>123</v>
      </c>
      <c r="BM193" s="136" t="s">
        <v>554</v>
      </c>
    </row>
    <row r="194" spans="2:65" s="1" customFormat="1" ht="16.5" customHeight="1" x14ac:dyDescent="0.2">
      <c r="B194" s="124"/>
      <c r="C194" s="149" t="s">
        <v>344</v>
      </c>
      <c r="D194" s="149" t="s">
        <v>2752</v>
      </c>
      <c r="E194" s="150" t="s">
        <v>2985</v>
      </c>
      <c r="F194" s="151" t="s">
        <v>2986</v>
      </c>
      <c r="G194" s="152" t="s">
        <v>408</v>
      </c>
      <c r="H194" s="153">
        <v>10</v>
      </c>
      <c r="I194" s="154"/>
      <c r="J194" s="155">
        <f t="shared" si="10"/>
        <v>0</v>
      </c>
      <c r="K194" s="151" t="s">
        <v>122</v>
      </c>
      <c r="L194" s="156"/>
      <c r="M194" s="157" t="s">
        <v>3</v>
      </c>
      <c r="N194" s="158" t="s">
        <v>39</v>
      </c>
      <c r="P194" s="134">
        <f t="shared" si="11"/>
        <v>0</v>
      </c>
      <c r="Q194" s="134">
        <v>4.4000000000000002E-4</v>
      </c>
      <c r="R194" s="134">
        <f t="shared" si="12"/>
        <v>4.4000000000000003E-3</v>
      </c>
      <c r="S194" s="134">
        <v>0</v>
      </c>
      <c r="T194" s="135">
        <f t="shared" si="13"/>
        <v>0</v>
      </c>
      <c r="AR194" s="136" t="s">
        <v>137</v>
      </c>
      <c r="AT194" s="136" t="s">
        <v>2752</v>
      </c>
      <c r="AU194" s="136" t="s">
        <v>68</v>
      </c>
      <c r="AY194" s="14" t="s">
        <v>115</v>
      </c>
      <c r="BE194" s="137">
        <f t="shared" si="14"/>
        <v>0</v>
      </c>
      <c r="BF194" s="137">
        <f t="shared" si="15"/>
        <v>0</v>
      </c>
      <c r="BG194" s="137">
        <f t="shared" si="16"/>
        <v>0</v>
      </c>
      <c r="BH194" s="137">
        <f t="shared" si="17"/>
        <v>0</v>
      </c>
      <c r="BI194" s="137">
        <f t="shared" si="18"/>
        <v>0</v>
      </c>
      <c r="BJ194" s="14" t="s">
        <v>76</v>
      </c>
      <c r="BK194" s="137">
        <f t="shared" si="19"/>
        <v>0</v>
      </c>
      <c r="BL194" s="14" t="s">
        <v>123</v>
      </c>
      <c r="BM194" s="136" t="s">
        <v>557</v>
      </c>
    </row>
    <row r="195" spans="2:65" s="1" customFormat="1" ht="16.5" customHeight="1" x14ac:dyDescent="0.2">
      <c r="B195" s="124"/>
      <c r="C195" s="149" t="s">
        <v>558</v>
      </c>
      <c r="D195" s="149" t="s">
        <v>2752</v>
      </c>
      <c r="E195" s="150" t="s">
        <v>2987</v>
      </c>
      <c r="F195" s="151" t="s">
        <v>2988</v>
      </c>
      <c r="G195" s="152" t="s">
        <v>408</v>
      </c>
      <c r="H195" s="153">
        <v>20</v>
      </c>
      <c r="I195" s="154"/>
      <c r="J195" s="155">
        <f t="shared" si="10"/>
        <v>0</v>
      </c>
      <c r="K195" s="151" t="s">
        <v>122</v>
      </c>
      <c r="L195" s="156"/>
      <c r="M195" s="157" t="s">
        <v>3</v>
      </c>
      <c r="N195" s="158" t="s">
        <v>39</v>
      </c>
      <c r="P195" s="134">
        <f t="shared" si="11"/>
        <v>0</v>
      </c>
      <c r="Q195" s="134">
        <v>5.9999999999999995E-4</v>
      </c>
      <c r="R195" s="134">
        <f t="shared" si="12"/>
        <v>1.1999999999999999E-2</v>
      </c>
      <c r="S195" s="134">
        <v>0</v>
      </c>
      <c r="T195" s="135">
        <f t="shared" si="13"/>
        <v>0</v>
      </c>
      <c r="AR195" s="136" t="s">
        <v>137</v>
      </c>
      <c r="AT195" s="136" t="s">
        <v>2752</v>
      </c>
      <c r="AU195" s="136" t="s">
        <v>68</v>
      </c>
      <c r="AY195" s="14" t="s">
        <v>115</v>
      </c>
      <c r="BE195" s="137">
        <f t="shared" si="14"/>
        <v>0</v>
      </c>
      <c r="BF195" s="137">
        <f t="shared" si="15"/>
        <v>0</v>
      </c>
      <c r="BG195" s="137">
        <f t="shared" si="16"/>
        <v>0</v>
      </c>
      <c r="BH195" s="137">
        <f t="shared" si="17"/>
        <v>0</v>
      </c>
      <c r="BI195" s="137">
        <f t="shared" si="18"/>
        <v>0</v>
      </c>
      <c r="BJ195" s="14" t="s">
        <v>76</v>
      </c>
      <c r="BK195" s="137">
        <f t="shared" si="19"/>
        <v>0</v>
      </c>
      <c r="BL195" s="14" t="s">
        <v>123</v>
      </c>
      <c r="BM195" s="136" t="s">
        <v>561</v>
      </c>
    </row>
    <row r="196" spans="2:65" s="1" customFormat="1" ht="16.5" customHeight="1" x14ac:dyDescent="0.2">
      <c r="B196" s="124"/>
      <c r="C196" s="149" t="s">
        <v>347</v>
      </c>
      <c r="D196" s="149" t="s">
        <v>2752</v>
      </c>
      <c r="E196" s="150" t="s">
        <v>2989</v>
      </c>
      <c r="F196" s="151" t="s">
        <v>2990</v>
      </c>
      <c r="G196" s="152" t="s">
        <v>408</v>
      </c>
      <c r="H196" s="153">
        <v>20</v>
      </c>
      <c r="I196" s="154"/>
      <c r="J196" s="155">
        <f t="shared" si="10"/>
        <v>0</v>
      </c>
      <c r="K196" s="151" t="s">
        <v>122</v>
      </c>
      <c r="L196" s="156"/>
      <c r="M196" s="157" t="s">
        <v>3</v>
      </c>
      <c r="N196" s="158" t="s">
        <v>39</v>
      </c>
      <c r="P196" s="134">
        <f t="shared" si="11"/>
        <v>0</v>
      </c>
      <c r="Q196" s="134">
        <v>6.3000000000000003E-4</v>
      </c>
      <c r="R196" s="134">
        <f t="shared" si="12"/>
        <v>1.26E-2</v>
      </c>
      <c r="S196" s="134">
        <v>0</v>
      </c>
      <c r="T196" s="135">
        <f t="shared" si="13"/>
        <v>0</v>
      </c>
      <c r="AR196" s="136" t="s">
        <v>137</v>
      </c>
      <c r="AT196" s="136" t="s">
        <v>2752</v>
      </c>
      <c r="AU196" s="136" t="s">
        <v>68</v>
      </c>
      <c r="AY196" s="14" t="s">
        <v>115</v>
      </c>
      <c r="BE196" s="137">
        <f t="shared" si="14"/>
        <v>0</v>
      </c>
      <c r="BF196" s="137">
        <f t="shared" si="15"/>
        <v>0</v>
      </c>
      <c r="BG196" s="137">
        <f t="shared" si="16"/>
        <v>0</v>
      </c>
      <c r="BH196" s="137">
        <f t="shared" si="17"/>
        <v>0</v>
      </c>
      <c r="BI196" s="137">
        <f t="shared" si="18"/>
        <v>0</v>
      </c>
      <c r="BJ196" s="14" t="s">
        <v>76</v>
      </c>
      <c r="BK196" s="137">
        <f t="shared" si="19"/>
        <v>0</v>
      </c>
      <c r="BL196" s="14" t="s">
        <v>123</v>
      </c>
      <c r="BM196" s="136" t="s">
        <v>564</v>
      </c>
    </row>
    <row r="197" spans="2:65" s="1" customFormat="1" ht="16.5" customHeight="1" x14ac:dyDescent="0.2">
      <c r="B197" s="124"/>
      <c r="C197" s="149" t="s">
        <v>565</v>
      </c>
      <c r="D197" s="149" t="s">
        <v>2752</v>
      </c>
      <c r="E197" s="150" t="s">
        <v>2991</v>
      </c>
      <c r="F197" s="151" t="s">
        <v>2992</v>
      </c>
      <c r="G197" s="152" t="s">
        <v>408</v>
      </c>
      <c r="H197" s="153">
        <v>20</v>
      </c>
      <c r="I197" s="154"/>
      <c r="J197" s="155">
        <f t="shared" si="10"/>
        <v>0</v>
      </c>
      <c r="K197" s="151" t="s">
        <v>122</v>
      </c>
      <c r="L197" s="156"/>
      <c r="M197" s="157" t="s">
        <v>3</v>
      </c>
      <c r="N197" s="158" t="s">
        <v>39</v>
      </c>
      <c r="P197" s="134">
        <f t="shared" si="11"/>
        <v>0</v>
      </c>
      <c r="Q197" s="134">
        <v>6.3000000000000003E-4</v>
      </c>
      <c r="R197" s="134">
        <f t="shared" si="12"/>
        <v>1.26E-2</v>
      </c>
      <c r="S197" s="134">
        <v>0</v>
      </c>
      <c r="T197" s="135">
        <f t="shared" si="13"/>
        <v>0</v>
      </c>
      <c r="AR197" s="136" t="s">
        <v>137</v>
      </c>
      <c r="AT197" s="136" t="s">
        <v>2752</v>
      </c>
      <c r="AU197" s="136" t="s">
        <v>68</v>
      </c>
      <c r="AY197" s="14" t="s">
        <v>115</v>
      </c>
      <c r="BE197" s="137">
        <f t="shared" si="14"/>
        <v>0</v>
      </c>
      <c r="BF197" s="137">
        <f t="shared" si="15"/>
        <v>0</v>
      </c>
      <c r="BG197" s="137">
        <f t="shared" si="16"/>
        <v>0</v>
      </c>
      <c r="BH197" s="137">
        <f t="shared" si="17"/>
        <v>0</v>
      </c>
      <c r="BI197" s="137">
        <f t="shared" si="18"/>
        <v>0</v>
      </c>
      <c r="BJ197" s="14" t="s">
        <v>76</v>
      </c>
      <c r="BK197" s="137">
        <f t="shared" si="19"/>
        <v>0</v>
      </c>
      <c r="BL197" s="14" t="s">
        <v>123</v>
      </c>
      <c r="BM197" s="136" t="s">
        <v>568</v>
      </c>
    </row>
    <row r="198" spans="2:65" s="1" customFormat="1" ht="16.5" customHeight="1" x14ac:dyDescent="0.2">
      <c r="B198" s="124"/>
      <c r="C198" s="149" t="s">
        <v>351</v>
      </c>
      <c r="D198" s="149" t="s">
        <v>2752</v>
      </c>
      <c r="E198" s="150" t="s">
        <v>2993</v>
      </c>
      <c r="F198" s="151" t="s">
        <v>2994</v>
      </c>
      <c r="G198" s="152" t="s">
        <v>408</v>
      </c>
      <c r="H198" s="153">
        <v>20</v>
      </c>
      <c r="I198" s="154"/>
      <c r="J198" s="155">
        <f t="shared" si="10"/>
        <v>0</v>
      </c>
      <c r="K198" s="151" t="s">
        <v>122</v>
      </c>
      <c r="L198" s="156"/>
      <c r="M198" s="157" t="s">
        <v>3</v>
      </c>
      <c r="N198" s="158" t="s">
        <v>39</v>
      </c>
      <c r="P198" s="134">
        <f t="shared" si="11"/>
        <v>0</v>
      </c>
      <c r="Q198" s="134">
        <v>4.6000000000000001E-4</v>
      </c>
      <c r="R198" s="134">
        <f t="shared" si="12"/>
        <v>9.1999999999999998E-3</v>
      </c>
      <c r="S198" s="134">
        <v>0</v>
      </c>
      <c r="T198" s="135">
        <f t="shared" si="13"/>
        <v>0</v>
      </c>
      <c r="AR198" s="136" t="s">
        <v>137</v>
      </c>
      <c r="AT198" s="136" t="s">
        <v>2752</v>
      </c>
      <c r="AU198" s="136" t="s">
        <v>68</v>
      </c>
      <c r="AY198" s="14" t="s">
        <v>115</v>
      </c>
      <c r="BE198" s="137">
        <f t="shared" si="14"/>
        <v>0</v>
      </c>
      <c r="BF198" s="137">
        <f t="shared" si="15"/>
        <v>0</v>
      </c>
      <c r="BG198" s="137">
        <f t="shared" si="16"/>
        <v>0</v>
      </c>
      <c r="BH198" s="137">
        <f t="shared" si="17"/>
        <v>0</v>
      </c>
      <c r="BI198" s="137">
        <f t="shared" si="18"/>
        <v>0</v>
      </c>
      <c r="BJ198" s="14" t="s">
        <v>76</v>
      </c>
      <c r="BK198" s="137">
        <f t="shared" si="19"/>
        <v>0</v>
      </c>
      <c r="BL198" s="14" t="s">
        <v>123</v>
      </c>
      <c r="BM198" s="136" t="s">
        <v>571</v>
      </c>
    </row>
    <row r="199" spans="2:65" s="1" customFormat="1" ht="16.5" customHeight="1" x14ac:dyDescent="0.2">
      <c r="B199" s="124"/>
      <c r="C199" s="149" t="s">
        <v>572</v>
      </c>
      <c r="D199" s="149" t="s">
        <v>2752</v>
      </c>
      <c r="E199" s="150" t="s">
        <v>2995</v>
      </c>
      <c r="F199" s="151" t="s">
        <v>2996</v>
      </c>
      <c r="G199" s="152" t="s">
        <v>408</v>
      </c>
      <c r="H199" s="153">
        <v>20</v>
      </c>
      <c r="I199" s="154"/>
      <c r="J199" s="155">
        <f t="shared" si="10"/>
        <v>0</v>
      </c>
      <c r="K199" s="151" t="s">
        <v>122</v>
      </c>
      <c r="L199" s="156"/>
      <c r="M199" s="157" t="s">
        <v>3</v>
      </c>
      <c r="N199" s="158" t="s">
        <v>39</v>
      </c>
      <c r="P199" s="134">
        <f t="shared" si="11"/>
        <v>0</v>
      </c>
      <c r="Q199" s="134">
        <v>5.4000000000000001E-4</v>
      </c>
      <c r="R199" s="134">
        <f t="shared" si="12"/>
        <v>1.0800000000000001E-2</v>
      </c>
      <c r="S199" s="134">
        <v>0</v>
      </c>
      <c r="T199" s="135">
        <f t="shared" si="13"/>
        <v>0</v>
      </c>
      <c r="AR199" s="136" t="s">
        <v>137</v>
      </c>
      <c r="AT199" s="136" t="s">
        <v>2752</v>
      </c>
      <c r="AU199" s="136" t="s">
        <v>68</v>
      </c>
      <c r="AY199" s="14" t="s">
        <v>115</v>
      </c>
      <c r="BE199" s="137">
        <f t="shared" si="14"/>
        <v>0</v>
      </c>
      <c r="BF199" s="137">
        <f t="shared" si="15"/>
        <v>0</v>
      </c>
      <c r="BG199" s="137">
        <f t="shared" si="16"/>
        <v>0</v>
      </c>
      <c r="BH199" s="137">
        <f t="shared" si="17"/>
        <v>0</v>
      </c>
      <c r="BI199" s="137">
        <f t="shared" si="18"/>
        <v>0</v>
      </c>
      <c r="BJ199" s="14" t="s">
        <v>76</v>
      </c>
      <c r="BK199" s="137">
        <f t="shared" si="19"/>
        <v>0</v>
      </c>
      <c r="BL199" s="14" t="s">
        <v>123</v>
      </c>
      <c r="BM199" s="136" t="s">
        <v>575</v>
      </c>
    </row>
    <row r="200" spans="2:65" s="1" customFormat="1" ht="16.5" customHeight="1" x14ac:dyDescent="0.2">
      <c r="B200" s="124"/>
      <c r="C200" s="149" t="s">
        <v>354</v>
      </c>
      <c r="D200" s="149" t="s">
        <v>2752</v>
      </c>
      <c r="E200" s="150" t="s">
        <v>2997</v>
      </c>
      <c r="F200" s="151" t="s">
        <v>2998</v>
      </c>
      <c r="G200" s="152" t="s">
        <v>408</v>
      </c>
      <c r="H200" s="153">
        <v>20</v>
      </c>
      <c r="I200" s="154"/>
      <c r="J200" s="155">
        <f t="shared" si="10"/>
        <v>0</v>
      </c>
      <c r="K200" s="151" t="s">
        <v>122</v>
      </c>
      <c r="L200" s="156"/>
      <c r="M200" s="157" t="s">
        <v>3</v>
      </c>
      <c r="N200" s="158" t="s">
        <v>39</v>
      </c>
      <c r="P200" s="134">
        <f t="shared" si="11"/>
        <v>0</v>
      </c>
      <c r="Q200" s="134">
        <v>5.1999999999999995E-4</v>
      </c>
      <c r="R200" s="134">
        <f t="shared" si="12"/>
        <v>1.04E-2</v>
      </c>
      <c r="S200" s="134">
        <v>0</v>
      </c>
      <c r="T200" s="135">
        <f t="shared" si="13"/>
        <v>0</v>
      </c>
      <c r="AR200" s="136" t="s">
        <v>137</v>
      </c>
      <c r="AT200" s="136" t="s">
        <v>2752</v>
      </c>
      <c r="AU200" s="136" t="s">
        <v>68</v>
      </c>
      <c r="AY200" s="14" t="s">
        <v>115</v>
      </c>
      <c r="BE200" s="137">
        <f t="shared" si="14"/>
        <v>0</v>
      </c>
      <c r="BF200" s="137">
        <f t="shared" si="15"/>
        <v>0</v>
      </c>
      <c r="BG200" s="137">
        <f t="shared" si="16"/>
        <v>0</v>
      </c>
      <c r="BH200" s="137">
        <f t="shared" si="17"/>
        <v>0</v>
      </c>
      <c r="BI200" s="137">
        <f t="shared" si="18"/>
        <v>0</v>
      </c>
      <c r="BJ200" s="14" t="s">
        <v>76</v>
      </c>
      <c r="BK200" s="137">
        <f t="shared" si="19"/>
        <v>0</v>
      </c>
      <c r="BL200" s="14" t="s">
        <v>123</v>
      </c>
      <c r="BM200" s="136" t="s">
        <v>578</v>
      </c>
    </row>
    <row r="201" spans="2:65" s="1" customFormat="1" ht="16.5" customHeight="1" x14ac:dyDescent="0.2">
      <c r="B201" s="124"/>
      <c r="C201" s="149" t="s">
        <v>579</v>
      </c>
      <c r="D201" s="149" t="s">
        <v>2752</v>
      </c>
      <c r="E201" s="150" t="s">
        <v>2999</v>
      </c>
      <c r="F201" s="151" t="s">
        <v>3000</v>
      </c>
      <c r="G201" s="152" t="s">
        <v>408</v>
      </c>
      <c r="H201" s="153">
        <v>20</v>
      </c>
      <c r="I201" s="154"/>
      <c r="J201" s="155">
        <f t="shared" si="10"/>
        <v>0</v>
      </c>
      <c r="K201" s="151" t="s">
        <v>122</v>
      </c>
      <c r="L201" s="156"/>
      <c r="M201" s="157" t="s">
        <v>3</v>
      </c>
      <c r="N201" s="158" t="s">
        <v>39</v>
      </c>
      <c r="P201" s="134">
        <f t="shared" si="11"/>
        <v>0</v>
      </c>
      <c r="Q201" s="134">
        <v>5.6999999999999998E-4</v>
      </c>
      <c r="R201" s="134">
        <f t="shared" si="12"/>
        <v>1.14E-2</v>
      </c>
      <c r="S201" s="134">
        <v>0</v>
      </c>
      <c r="T201" s="135">
        <f t="shared" si="13"/>
        <v>0</v>
      </c>
      <c r="AR201" s="136" t="s">
        <v>137</v>
      </c>
      <c r="AT201" s="136" t="s">
        <v>2752</v>
      </c>
      <c r="AU201" s="136" t="s">
        <v>68</v>
      </c>
      <c r="AY201" s="14" t="s">
        <v>115</v>
      </c>
      <c r="BE201" s="137">
        <f t="shared" si="14"/>
        <v>0</v>
      </c>
      <c r="BF201" s="137">
        <f t="shared" si="15"/>
        <v>0</v>
      </c>
      <c r="BG201" s="137">
        <f t="shared" si="16"/>
        <v>0</v>
      </c>
      <c r="BH201" s="137">
        <f t="shared" si="17"/>
        <v>0</v>
      </c>
      <c r="BI201" s="137">
        <f t="shared" si="18"/>
        <v>0</v>
      </c>
      <c r="BJ201" s="14" t="s">
        <v>76</v>
      </c>
      <c r="BK201" s="137">
        <f t="shared" si="19"/>
        <v>0</v>
      </c>
      <c r="BL201" s="14" t="s">
        <v>123</v>
      </c>
      <c r="BM201" s="136" t="s">
        <v>582</v>
      </c>
    </row>
    <row r="202" spans="2:65" s="1" customFormat="1" ht="16.5" customHeight="1" x14ac:dyDescent="0.2">
      <c r="B202" s="124"/>
      <c r="C202" s="149" t="s">
        <v>359</v>
      </c>
      <c r="D202" s="149" t="s">
        <v>2752</v>
      </c>
      <c r="E202" s="150" t="s">
        <v>3001</v>
      </c>
      <c r="F202" s="151" t="s">
        <v>3002</v>
      </c>
      <c r="G202" s="152" t="s">
        <v>408</v>
      </c>
      <c r="H202" s="153">
        <v>20</v>
      </c>
      <c r="I202" s="154"/>
      <c r="J202" s="155">
        <f t="shared" si="10"/>
        <v>0</v>
      </c>
      <c r="K202" s="151" t="s">
        <v>122</v>
      </c>
      <c r="L202" s="156"/>
      <c r="M202" s="157" t="s">
        <v>3</v>
      </c>
      <c r="N202" s="158" t="s">
        <v>39</v>
      </c>
      <c r="P202" s="134">
        <f t="shared" si="11"/>
        <v>0</v>
      </c>
      <c r="Q202" s="134">
        <v>5.9999999999999995E-4</v>
      </c>
      <c r="R202" s="134">
        <f t="shared" si="12"/>
        <v>1.1999999999999999E-2</v>
      </c>
      <c r="S202" s="134">
        <v>0</v>
      </c>
      <c r="T202" s="135">
        <f t="shared" si="13"/>
        <v>0</v>
      </c>
      <c r="AR202" s="136" t="s">
        <v>137</v>
      </c>
      <c r="AT202" s="136" t="s">
        <v>2752</v>
      </c>
      <c r="AU202" s="136" t="s">
        <v>68</v>
      </c>
      <c r="AY202" s="14" t="s">
        <v>115</v>
      </c>
      <c r="BE202" s="137">
        <f t="shared" si="14"/>
        <v>0</v>
      </c>
      <c r="BF202" s="137">
        <f t="shared" si="15"/>
        <v>0</v>
      </c>
      <c r="BG202" s="137">
        <f t="shared" si="16"/>
        <v>0</v>
      </c>
      <c r="BH202" s="137">
        <f t="shared" si="17"/>
        <v>0</v>
      </c>
      <c r="BI202" s="137">
        <f t="shared" si="18"/>
        <v>0</v>
      </c>
      <c r="BJ202" s="14" t="s">
        <v>76</v>
      </c>
      <c r="BK202" s="137">
        <f t="shared" si="19"/>
        <v>0</v>
      </c>
      <c r="BL202" s="14" t="s">
        <v>123</v>
      </c>
      <c r="BM202" s="136" t="s">
        <v>585</v>
      </c>
    </row>
    <row r="203" spans="2:65" s="1" customFormat="1" ht="16.5" customHeight="1" x14ac:dyDescent="0.2">
      <c r="B203" s="124"/>
      <c r="C203" s="149" t="s">
        <v>587</v>
      </c>
      <c r="D203" s="149" t="s">
        <v>2752</v>
      </c>
      <c r="E203" s="150" t="s">
        <v>3003</v>
      </c>
      <c r="F203" s="151" t="s">
        <v>3004</v>
      </c>
      <c r="G203" s="152" t="s">
        <v>408</v>
      </c>
      <c r="H203" s="153">
        <v>20</v>
      </c>
      <c r="I203" s="154"/>
      <c r="J203" s="155">
        <f t="shared" si="10"/>
        <v>0</v>
      </c>
      <c r="K203" s="151" t="s">
        <v>122</v>
      </c>
      <c r="L203" s="156"/>
      <c r="M203" s="157" t="s">
        <v>3</v>
      </c>
      <c r="N203" s="158" t="s">
        <v>39</v>
      </c>
      <c r="P203" s="134">
        <f t="shared" si="11"/>
        <v>0</v>
      </c>
      <c r="Q203" s="134">
        <v>5.9999999999999995E-4</v>
      </c>
      <c r="R203" s="134">
        <f t="shared" si="12"/>
        <v>1.1999999999999999E-2</v>
      </c>
      <c r="S203" s="134">
        <v>0</v>
      </c>
      <c r="T203" s="135">
        <f t="shared" si="13"/>
        <v>0</v>
      </c>
      <c r="AR203" s="136" t="s">
        <v>137</v>
      </c>
      <c r="AT203" s="136" t="s">
        <v>2752</v>
      </c>
      <c r="AU203" s="136" t="s">
        <v>68</v>
      </c>
      <c r="AY203" s="14" t="s">
        <v>115</v>
      </c>
      <c r="BE203" s="137">
        <f t="shared" si="14"/>
        <v>0</v>
      </c>
      <c r="BF203" s="137">
        <f t="shared" si="15"/>
        <v>0</v>
      </c>
      <c r="BG203" s="137">
        <f t="shared" si="16"/>
        <v>0</v>
      </c>
      <c r="BH203" s="137">
        <f t="shared" si="17"/>
        <v>0</v>
      </c>
      <c r="BI203" s="137">
        <f t="shared" si="18"/>
        <v>0</v>
      </c>
      <c r="BJ203" s="14" t="s">
        <v>76</v>
      </c>
      <c r="BK203" s="137">
        <f t="shared" si="19"/>
        <v>0</v>
      </c>
      <c r="BL203" s="14" t="s">
        <v>123</v>
      </c>
      <c r="BM203" s="136" t="s">
        <v>590</v>
      </c>
    </row>
    <row r="204" spans="2:65" s="1" customFormat="1" ht="16.5" customHeight="1" x14ac:dyDescent="0.2">
      <c r="B204" s="124"/>
      <c r="C204" s="149" t="s">
        <v>362</v>
      </c>
      <c r="D204" s="149" t="s">
        <v>2752</v>
      </c>
      <c r="E204" s="150" t="s">
        <v>3005</v>
      </c>
      <c r="F204" s="151" t="s">
        <v>3006</v>
      </c>
      <c r="G204" s="152" t="s">
        <v>408</v>
      </c>
      <c r="H204" s="153">
        <v>20</v>
      </c>
      <c r="I204" s="154"/>
      <c r="J204" s="155">
        <f t="shared" si="10"/>
        <v>0</v>
      </c>
      <c r="K204" s="151" t="s">
        <v>122</v>
      </c>
      <c r="L204" s="156"/>
      <c r="M204" s="157" t="s">
        <v>3</v>
      </c>
      <c r="N204" s="158" t="s">
        <v>39</v>
      </c>
      <c r="P204" s="134">
        <f t="shared" si="11"/>
        <v>0</v>
      </c>
      <c r="Q204" s="134">
        <v>5.9999999999999995E-4</v>
      </c>
      <c r="R204" s="134">
        <f t="shared" si="12"/>
        <v>1.1999999999999999E-2</v>
      </c>
      <c r="S204" s="134">
        <v>0</v>
      </c>
      <c r="T204" s="135">
        <f t="shared" si="13"/>
        <v>0</v>
      </c>
      <c r="AR204" s="136" t="s">
        <v>137</v>
      </c>
      <c r="AT204" s="136" t="s">
        <v>2752</v>
      </c>
      <c r="AU204" s="136" t="s">
        <v>68</v>
      </c>
      <c r="AY204" s="14" t="s">
        <v>115</v>
      </c>
      <c r="BE204" s="137">
        <f t="shared" si="14"/>
        <v>0</v>
      </c>
      <c r="BF204" s="137">
        <f t="shared" si="15"/>
        <v>0</v>
      </c>
      <c r="BG204" s="137">
        <f t="shared" si="16"/>
        <v>0</v>
      </c>
      <c r="BH204" s="137">
        <f t="shared" si="17"/>
        <v>0</v>
      </c>
      <c r="BI204" s="137">
        <f t="shared" si="18"/>
        <v>0</v>
      </c>
      <c r="BJ204" s="14" t="s">
        <v>76</v>
      </c>
      <c r="BK204" s="137">
        <f t="shared" si="19"/>
        <v>0</v>
      </c>
      <c r="BL204" s="14" t="s">
        <v>123</v>
      </c>
      <c r="BM204" s="136" t="s">
        <v>594</v>
      </c>
    </row>
    <row r="205" spans="2:65" s="1" customFormat="1" ht="16.5" customHeight="1" x14ac:dyDescent="0.2">
      <c r="B205" s="124"/>
      <c r="C205" s="149" t="s">
        <v>596</v>
      </c>
      <c r="D205" s="149" t="s">
        <v>2752</v>
      </c>
      <c r="E205" s="150" t="s">
        <v>3007</v>
      </c>
      <c r="F205" s="151" t="s">
        <v>3008</v>
      </c>
      <c r="G205" s="152" t="s">
        <v>408</v>
      </c>
      <c r="H205" s="153">
        <v>20</v>
      </c>
      <c r="I205" s="154"/>
      <c r="J205" s="155">
        <f t="shared" si="10"/>
        <v>0</v>
      </c>
      <c r="K205" s="151" t="s">
        <v>122</v>
      </c>
      <c r="L205" s="156"/>
      <c r="M205" s="157" t="s">
        <v>3</v>
      </c>
      <c r="N205" s="158" t="s">
        <v>39</v>
      </c>
      <c r="P205" s="134">
        <f t="shared" si="11"/>
        <v>0</v>
      </c>
      <c r="Q205" s="134">
        <v>5.9999999999999995E-4</v>
      </c>
      <c r="R205" s="134">
        <f t="shared" si="12"/>
        <v>1.1999999999999999E-2</v>
      </c>
      <c r="S205" s="134">
        <v>0</v>
      </c>
      <c r="T205" s="135">
        <f t="shared" si="13"/>
        <v>0</v>
      </c>
      <c r="AR205" s="136" t="s">
        <v>137</v>
      </c>
      <c r="AT205" s="136" t="s">
        <v>2752</v>
      </c>
      <c r="AU205" s="136" t="s">
        <v>68</v>
      </c>
      <c r="AY205" s="14" t="s">
        <v>115</v>
      </c>
      <c r="BE205" s="137">
        <f t="shared" si="14"/>
        <v>0</v>
      </c>
      <c r="BF205" s="137">
        <f t="shared" si="15"/>
        <v>0</v>
      </c>
      <c r="BG205" s="137">
        <f t="shared" si="16"/>
        <v>0</v>
      </c>
      <c r="BH205" s="137">
        <f t="shared" si="17"/>
        <v>0</v>
      </c>
      <c r="BI205" s="137">
        <f t="shared" si="18"/>
        <v>0</v>
      </c>
      <c r="BJ205" s="14" t="s">
        <v>76</v>
      </c>
      <c r="BK205" s="137">
        <f t="shared" si="19"/>
        <v>0</v>
      </c>
      <c r="BL205" s="14" t="s">
        <v>123</v>
      </c>
      <c r="BM205" s="136" t="s">
        <v>599</v>
      </c>
    </row>
    <row r="206" spans="2:65" s="1" customFormat="1" ht="16.5" customHeight="1" x14ac:dyDescent="0.2">
      <c r="B206" s="124"/>
      <c r="C206" s="149" t="s">
        <v>366</v>
      </c>
      <c r="D206" s="149" t="s">
        <v>2752</v>
      </c>
      <c r="E206" s="150" t="s">
        <v>3009</v>
      </c>
      <c r="F206" s="151" t="s">
        <v>3010</v>
      </c>
      <c r="G206" s="152" t="s">
        <v>408</v>
      </c>
      <c r="H206" s="153">
        <v>20</v>
      </c>
      <c r="I206" s="154"/>
      <c r="J206" s="155">
        <f t="shared" si="10"/>
        <v>0</v>
      </c>
      <c r="K206" s="151" t="s">
        <v>122</v>
      </c>
      <c r="L206" s="156"/>
      <c r="M206" s="157" t="s">
        <v>3</v>
      </c>
      <c r="N206" s="158" t="s">
        <v>39</v>
      </c>
      <c r="P206" s="134">
        <f t="shared" si="11"/>
        <v>0</v>
      </c>
      <c r="Q206" s="134">
        <v>1.2E-4</v>
      </c>
      <c r="R206" s="134">
        <f t="shared" si="12"/>
        <v>2.4000000000000002E-3</v>
      </c>
      <c r="S206" s="134">
        <v>0</v>
      </c>
      <c r="T206" s="135">
        <f t="shared" si="13"/>
        <v>0</v>
      </c>
      <c r="AR206" s="136" t="s">
        <v>137</v>
      </c>
      <c r="AT206" s="136" t="s">
        <v>2752</v>
      </c>
      <c r="AU206" s="136" t="s">
        <v>68</v>
      </c>
      <c r="AY206" s="14" t="s">
        <v>115</v>
      </c>
      <c r="BE206" s="137">
        <f t="shared" si="14"/>
        <v>0</v>
      </c>
      <c r="BF206" s="137">
        <f t="shared" si="15"/>
        <v>0</v>
      </c>
      <c r="BG206" s="137">
        <f t="shared" si="16"/>
        <v>0</v>
      </c>
      <c r="BH206" s="137">
        <f t="shared" si="17"/>
        <v>0</v>
      </c>
      <c r="BI206" s="137">
        <f t="shared" si="18"/>
        <v>0</v>
      </c>
      <c r="BJ206" s="14" t="s">
        <v>76</v>
      </c>
      <c r="BK206" s="137">
        <f t="shared" si="19"/>
        <v>0</v>
      </c>
      <c r="BL206" s="14" t="s">
        <v>123</v>
      </c>
      <c r="BM206" s="136" t="s">
        <v>602</v>
      </c>
    </row>
    <row r="207" spans="2:65" s="1" customFormat="1" ht="16.5" customHeight="1" x14ac:dyDescent="0.2">
      <c r="B207" s="124"/>
      <c r="C207" s="149" t="s">
        <v>604</v>
      </c>
      <c r="D207" s="149" t="s">
        <v>2752</v>
      </c>
      <c r="E207" s="150" t="s">
        <v>3011</v>
      </c>
      <c r="F207" s="151" t="s">
        <v>3012</v>
      </c>
      <c r="G207" s="152" t="s">
        <v>408</v>
      </c>
      <c r="H207" s="153">
        <v>20</v>
      </c>
      <c r="I207" s="154"/>
      <c r="J207" s="155">
        <f t="shared" si="10"/>
        <v>0</v>
      </c>
      <c r="K207" s="151" t="s">
        <v>122</v>
      </c>
      <c r="L207" s="156"/>
      <c r="M207" s="157" t="s">
        <v>3</v>
      </c>
      <c r="N207" s="158" t="s">
        <v>39</v>
      </c>
      <c r="P207" s="134">
        <f t="shared" si="11"/>
        <v>0</v>
      </c>
      <c r="Q207" s="134">
        <v>1.3999999999999999E-4</v>
      </c>
      <c r="R207" s="134">
        <f t="shared" si="12"/>
        <v>2.7999999999999995E-3</v>
      </c>
      <c r="S207" s="134">
        <v>0</v>
      </c>
      <c r="T207" s="135">
        <f t="shared" si="13"/>
        <v>0</v>
      </c>
      <c r="AR207" s="136" t="s">
        <v>137</v>
      </c>
      <c r="AT207" s="136" t="s">
        <v>2752</v>
      </c>
      <c r="AU207" s="136" t="s">
        <v>68</v>
      </c>
      <c r="AY207" s="14" t="s">
        <v>115</v>
      </c>
      <c r="BE207" s="137">
        <f t="shared" si="14"/>
        <v>0</v>
      </c>
      <c r="BF207" s="137">
        <f t="shared" si="15"/>
        <v>0</v>
      </c>
      <c r="BG207" s="137">
        <f t="shared" si="16"/>
        <v>0</v>
      </c>
      <c r="BH207" s="137">
        <f t="shared" si="17"/>
        <v>0</v>
      </c>
      <c r="BI207" s="137">
        <f t="shared" si="18"/>
        <v>0</v>
      </c>
      <c r="BJ207" s="14" t="s">
        <v>76</v>
      </c>
      <c r="BK207" s="137">
        <f t="shared" si="19"/>
        <v>0</v>
      </c>
      <c r="BL207" s="14" t="s">
        <v>123</v>
      </c>
      <c r="BM207" s="136" t="s">
        <v>607</v>
      </c>
    </row>
    <row r="208" spans="2:65" s="1" customFormat="1" ht="16.5" customHeight="1" x14ac:dyDescent="0.2">
      <c r="B208" s="124"/>
      <c r="C208" s="149" t="s">
        <v>369</v>
      </c>
      <c r="D208" s="149" t="s">
        <v>2752</v>
      </c>
      <c r="E208" s="150" t="s">
        <v>3013</v>
      </c>
      <c r="F208" s="151" t="s">
        <v>3014</v>
      </c>
      <c r="G208" s="152" t="s">
        <v>408</v>
      </c>
      <c r="H208" s="153">
        <v>20</v>
      </c>
      <c r="I208" s="154"/>
      <c r="J208" s="155">
        <f t="shared" ref="J208:J271" si="20">ROUND(I208*H208,2)</f>
        <v>0</v>
      </c>
      <c r="K208" s="151" t="s">
        <v>122</v>
      </c>
      <c r="L208" s="156"/>
      <c r="M208" s="157" t="s">
        <v>3</v>
      </c>
      <c r="N208" s="158" t="s">
        <v>39</v>
      </c>
      <c r="P208" s="134">
        <f t="shared" ref="P208:P271" si="21">O208*H208</f>
        <v>0</v>
      </c>
      <c r="Q208" s="134">
        <v>9.0000000000000006E-5</v>
      </c>
      <c r="R208" s="134">
        <f t="shared" ref="R208:R271" si="22">Q208*H208</f>
        <v>1.8000000000000002E-3</v>
      </c>
      <c r="S208" s="134">
        <v>0</v>
      </c>
      <c r="T208" s="135">
        <f t="shared" ref="T208:T271" si="23">S208*H208</f>
        <v>0</v>
      </c>
      <c r="AR208" s="136" t="s">
        <v>137</v>
      </c>
      <c r="AT208" s="136" t="s">
        <v>2752</v>
      </c>
      <c r="AU208" s="136" t="s">
        <v>68</v>
      </c>
      <c r="AY208" s="14" t="s">
        <v>115</v>
      </c>
      <c r="BE208" s="137">
        <f t="shared" ref="BE208:BE271" si="24">IF(N208="základní",J208,0)</f>
        <v>0</v>
      </c>
      <c r="BF208" s="137">
        <f t="shared" ref="BF208:BF271" si="25">IF(N208="snížená",J208,0)</f>
        <v>0</v>
      </c>
      <c r="BG208" s="137">
        <f t="shared" ref="BG208:BG271" si="26">IF(N208="zákl. přenesená",J208,0)</f>
        <v>0</v>
      </c>
      <c r="BH208" s="137">
        <f t="shared" ref="BH208:BH271" si="27">IF(N208="sníž. přenesená",J208,0)</f>
        <v>0</v>
      </c>
      <c r="BI208" s="137">
        <f t="shared" ref="BI208:BI271" si="28">IF(N208="nulová",J208,0)</f>
        <v>0</v>
      </c>
      <c r="BJ208" s="14" t="s">
        <v>76</v>
      </c>
      <c r="BK208" s="137">
        <f t="shared" ref="BK208:BK271" si="29">ROUND(I208*H208,2)</f>
        <v>0</v>
      </c>
      <c r="BL208" s="14" t="s">
        <v>123</v>
      </c>
      <c r="BM208" s="136" t="s">
        <v>611</v>
      </c>
    </row>
    <row r="209" spans="2:65" s="1" customFormat="1" ht="16.5" customHeight="1" x14ac:dyDescent="0.2">
      <c r="B209" s="124"/>
      <c r="C209" s="149" t="s">
        <v>613</v>
      </c>
      <c r="D209" s="149" t="s">
        <v>2752</v>
      </c>
      <c r="E209" s="150" t="s">
        <v>3015</v>
      </c>
      <c r="F209" s="151" t="s">
        <v>3016</v>
      </c>
      <c r="G209" s="152" t="s">
        <v>408</v>
      </c>
      <c r="H209" s="153">
        <v>20</v>
      </c>
      <c r="I209" s="154"/>
      <c r="J209" s="155">
        <f t="shared" si="20"/>
        <v>0</v>
      </c>
      <c r="K209" s="151" t="s">
        <v>122</v>
      </c>
      <c r="L209" s="156"/>
      <c r="M209" s="157" t="s">
        <v>3</v>
      </c>
      <c r="N209" s="158" t="s">
        <v>39</v>
      </c>
      <c r="P209" s="134">
        <f t="shared" si="21"/>
        <v>0</v>
      </c>
      <c r="Q209" s="134">
        <v>4.0000000000000003E-5</v>
      </c>
      <c r="R209" s="134">
        <f t="shared" si="22"/>
        <v>8.0000000000000004E-4</v>
      </c>
      <c r="S209" s="134">
        <v>0</v>
      </c>
      <c r="T209" s="135">
        <f t="shared" si="23"/>
        <v>0</v>
      </c>
      <c r="AR209" s="136" t="s">
        <v>137</v>
      </c>
      <c r="AT209" s="136" t="s">
        <v>2752</v>
      </c>
      <c r="AU209" s="136" t="s">
        <v>68</v>
      </c>
      <c r="AY209" s="14" t="s">
        <v>115</v>
      </c>
      <c r="BE209" s="137">
        <f t="shared" si="24"/>
        <v>0</v>
      </c>
      <c r="BF209" s="137">
        <f t="shared" si="25"/>
        <v>0</v>
      </c>
      <c r="BG209" s="137">
        <f t="shared" si="26"/>
        <v>0</v>
      </c>
      <c r="BH209" s="137">
        <f t="shared" si="27"/>
        <v>0</v>
      </c>
      <c r="BI209" s="137">
        <f t="shared" si="28"/>
        <v>0</v>
      </c>
      <c r="BJ209" s="14" t="s">
        <v>76</v>
      </c>
      <c r="BK209" s="137">
        <f t="shared" si="29"/>
        <v>0</v>
      </c>
      <c r="BL209" s="14" t="s">
        <v>123</v>
      </c>
      <c r="BM209" s="136" t="s">
        <v>616</v>
      </c>
    </row>
    <row r="210" spans="2:65" s="1" customFormat="1" ht="16.5" customHeight="1" x14ac:dyDescent="0.2">
      <c r="B210" s="124"/>
      <c r="C210" s="149" t="s">
        <v>374</v>
      </c>
      <c r="D210" s="149" t="s">
        <v>2752</v>
      </c>
      <c r="E210" s="150" t="s">
        <v>3017</v>
      </c>
      <c r="F210" s="151" t="s">
        <v>3018</v>
      </c>
      <c r="G210" s="152" t="s">
        <v>408</v>
      </c>
      <c r="H210" s="153">
        <v>20</v>
      </c>
      <c r="I210" s="154"/>
      <c r="J210" s="155">
        <f t="shared" si="20"/>
        <v>0</v>
      </c>
      <c r="K210" s="151" t="s">
        <v>122</v>
      </c>
      <c r="L210" s="156"/>
      <c r="M210" s="157" t="s">
        <v>3</v>
      </c>
      <c r="N210" s="158" t="s">
        <v>39</v>
      </c>
      <c r="P210" s="134">
        <f t="shared" si="21"/>
        <v>0</v>
      </c>
      <c r="Q210" s="134">
        <v>4.0000000000000003E-5</v>
      </c>
      <c r="R210" s="134">
        <f t="shared" si="22"/>
        <v>8.0000000000000004E-4</v>
      </c>
      <c r="S210" s="134">
        <v>0</v>
      </c>
      <c r="T210" s="135">
        <f t="shared" si="23"/>
        <v>0</v>
      </c>
      <c r="AR210" s="136" t="s">
        <v>137</v>
      </c>
      <c r="AT210" s="136" t="s">
        <v>2752</v>
      </c>
      <c r="AU210" s="136" t="s">
        <v>68</v>
      </c>
      <c r="AY210" s="14" t="s">
        <v>115</v>
      </c>
      <c r="BE210" s="137">
        <f t="shared" si="24"/>
        <v>0</v>
      </c>
      <c r="BF210" s="137">
        <f t="shared" si="25"/>
        <v>0</v>
      </c>
      <c r="BG210" s="137">
        <f t="shared" si="26"/>
        <v>0</v>
      </c>
      <c r="BH210" s="137">
        <f t="shared" si="27"/>
        <v>0</v>
      </c>
      <c r="BI210" s="137">
        <f t="shared" si="28"/>
        <v>0</v>
      </c>
      <c r="BJ210" s="14" t="s">
        <v>76</v>
      </c>
      <c r="BK210" s="137">
        <f t="shared" si="29"/>
        <v>0</v>
      </c>
      <c r="BL210" s="14" t="s">
        <v>123</v>
      </c>
      <c r="BM210" s="136" t="s">
        <v>620</v>
      </c>
    </row>
    <row r="211" spans="2:65" s="1" customFormat="1" ht="16.5" customHeight="1" x14ac:dyDescent="0.2">
      <c r="B211" s="124"/>
      <c r="C211" s="149" t="s">
        <v>621</v>
      </c>
      <c r="D211" s="149" t="s">
        <v>2752</v>
      </c>
      <c r="E211" s="150" t="s">
        <v>3019</v>
      </c>
      <c r="F211" s="151" t="s">
        <v>3020</v>
      </c>
      <c r="G211" s="152" t="s">
        <v>408</v>
      </c>
      <c r="H211" s="153">
        <v>5</v>
      </c>
      <c r="I211" s="154"/>
      <c r="J211" s="155">
        <f t="shared" si="20"/>
        <v>0</v>
      </c>
      <c r="K211" s="151" t="s">
        <v>122</v>
      </c>
      <c r="L211" s="156"/>
      <c r="M211" s="157" t="s">
        <v>3</v>
      </c>
      <c r="N211" s="158" t="s">
        <v>39</v>
      </c>
      <c r="P211" s="134">
        <f t="shared" si="21"/>
        <v>0</v>
      </c>
      <c r="Q211" s="134">
        <v>4.4000000000000002E-4</v>
      </c>
      <c r="R211" s="134">
        <f t="shared" si="22"/>
        <v>2.2000000000000001E-3</v>
      </c>
      <c r="S211" s="134">
        <v>0</v>
      </c>
      <c r="T211" s="135">
        <f t="shared" si="23"/>
        <v>0</v>
      </c>
      <c r="AR211" s="136" t="s">
        <v>137</v>
      </c>
      <c r="AT211" s="136" t="s">
        <v>2752</v>
      </c>
      <c r="AU211" s="136" t="s">
        <v>68</v>
      </c>
      <c r="AY211" s="14" t="s">
        <v>115</v>
      </c>
      <c r="BE211" s="137">
        <f t="shared" si="24"/>
        <v>0</v>
      </c>
      <c r="BF211" s="137">
        <f t="shared" si="25"/>
        <v>0</v>
      </c>
      <c r="BG211" s="137">
        <f t="shared" si="26"/>
        <v>0</v>
      </c>
      <c r="BH211" s="137">
        <f t="shared" si="27"/>
        <v>0</v>
      </c>
      <c r="BI211" s="137">
        <f t="shared" si="28"/>
        <v>0</v>
      </c>
      <c r="BJ211" s="14" t="s">
        <v>76</v>
      </c>
      <c r="BK211" s="137">
        <f t="shared" si="29"/>
        <v>0</v>
      </c>
      <c r="BL211" s="14" t="s">
        <v>123</v>
      </c>
      <c r="BM211" s="136" t="s">
        <v>624</v>
      </c>
    </row>
    <row r="212" spans="2:65" s="1" customFormat="1" ht="16.5" customHeight="1" x14ac:dyDescent="0.2">
      <c r="B212" s="124"/>
      <c r="C212" s="149" t="s">
        <v>377</v>
      </c>
      <c r="D212" s="149" t="s">
        <v>2752</v>
      </c>
      <c r="E212" s="150" t="s">
        <v>3021</v>
      </c>
      <c r="F212" s="151" t="s">
        <v>3022</v>
      </c>
      <c r="G212" s="152" t="s">
        <v>408</v>
      </c>
      <c r="H212" s="153">
        <v>20</v>
      </c>
      <c r="I212" s="154"/>
      <c r="J212" s="155">
        <f t="shared" si="20"/>
        <v>0</v>
      </c>
      <c r="K212" s="151" t="s">
        <v>122</v>
      </c>
      <c r="L212" s="156"/>
      <c r="M212" s="157" t="s">
        <v>3</v>
      </c>
      <c r="N212" s="158" t="s">
        <v>39</v>
      </c>
      <c r="P212" s="134">
        <f t="shared" si="21"/>
        <v>0</v>
      </c>
      <c r="Q212" s="134">
        <v>4.8999999999999998E-4</v>
      </c>
      <c r="R212" s="134">
        <f t="shared" si="22"/>
        <v>9.7999999999999997E-3</v>
      </c>
      <c r="S212" s="134">
        <v>0</v>
      </c>
      <c r="T212" s="135">
        <f t="shared" si="23"/>
        <v>0</v>
      </c>
      <c r="AR212" s="136" t="s">
        <v>137</v>
      </c>
      <c r="AT212" s="136" t="s">
        <v>2752</v>
      </c>
      <c r="AU212" s="136" t="s">
        <v>68</v>
      </c>
      <c r="AY212" s="14" t="s">
        <v>115</v>
      </c>
      <c r="BE212" s="137">
        <f t="shared" si="24"/>
        <v>0</v>
      </c>
      <c r="BF212" s="137">
        <f t="shared" si="25"/>
        <v>0</v>
      </c>
      <c r="BG212" s="137">
        <f t="shared" si="26"/>
        <v>0</v>
      </c>
      <c r="BH212" s="137">
        <f t="shared" si="27"/>
        <v>0</v>
      </c>
      <c r="BI212" s="137">
        <f t="shared" si="28"/>
        <v>0</v>
      </c>
      <c r="BJ212" s="14" t="s">
        <v>76</v>
      </c>
      <c r="BK212" s="137">
        <f t="shared" si="29"/>
        <v>0</v>
      </c>
      <c r="BL212" s="14" t="s">
        <v>123</v>
      </c>
      <c r="BM212" s="136" t="s">
        <v>628</v>
      </c>
    </row>
    <row r="213" spans="2:65" s="1" customFormat="1" ht="16.5" customHeight="1" x14ac:dyDescent="0.2">
      <c r="B213" s="124"/>
      <c r="C213" s="149" t="s">
        <v>629</v>
      </c>
      <c r="D213" s="149" t="s">
        <v>2752</v>
      </c>
      <c r="E213" s="150" t="s">
        <v>3023</v>
      </c>
      <c r="F213" s="151" t="s">
        <v>3024</v>
      </c>
      <c r="G213" s="152" t="s">
        <v>408</v>
      </c>
      <c r="H213" s="153">
        <v>20</v>
      </c>
      <c r="I213" s="154"/>
      <c r="J213" s="155">
        <f t="shared" si="20"/>
        <v>0</v>
      </c>
      <c r="K213" s="151" t="s">
        <v>122</v>
      </c>
      <c r="L213" s="156"/>
      <c r="M213" s="157" t="s">
        <v>3</v>
      </c>
      <c r="N213" s="158" t="s">
        <v>39</v>
      </c>
      <c r="P213" s="134">
        <f t="shared" si="21"/>
        <v>0</v>
      </c>
      <c r="Q213" s="134">
        <v>5.9999999999999995E-4</v>
      </c>
      <c r="R213" s="134">
        <f t="shared" si="22"/>
        <v>1.1999999999999999E-2</v>
      </c>
      <c r="S213" s="134">
        <v>0</v>
      </c>
      <c r="T213" s="135">
        <f t="shared" si="23"/>
        <v>0</v>
      </c>
      <c r="AR213" s="136" t="s">
        <v>137</v>
      </c>
      <c r="AT213" s="136" t="s">
        <v>2752</v>
      </c>
      <c r="AU213" s="136" t="s">
        <v>68</v>
      </c>
      <c r="AY213" s="14" t="s">
        <v>115</v>
      </c>
      <c r="BE213" s="137">
        <f t="shared" si="24"/>
        <v>0</v>
      </c>
      <c r="BF213" s="137">
        <f t="shared" si="25"/>
        <v>0</v>
      </c>
      <c r="BG213" s="137">
        <f t="shared" si="26"/>
        <v>0</v>
      </c>
      <c r="BH213" s="137">
        <f t="shared" si="27"/>
        <v>0</v>
      </c>
      <c r="BI213" s="137">
        <f t="shared" si="28"/>
        <v>0</v>
      </c>
      <c r="BJ213" s="14" t="s">
        <v>76</v>
      </c>
      <c r="BK213" s="137">
        <f t="shared" si="29"/>
        <v>0</v>
      </c>
      <c r="BL213" s="14" t="s">
        <v>123</v>
      </c>
      <c r="BM213" s="136" t="s">
        <v>632</v>
      </c>
    </row>
    <row r="214" spans="2:65" s="1" customFormat="1" ht="16.5" customHeight="1" x14ac:dyDescent="0.2">
      <c r="B214" s="124"/>
      <c r="C214" s="149" t="s">
        <v>381</v>
      </c>
      <c r="D214" s="149" t="s">
        <v>2752</v>
      </c>
      <c r="E214" s="150" t="s">
        <v>3025</v>
      </c>
      <c r="F214" s="151" t="s">
        <v>3026</v>
      </c>
      <c r="G214" s="152" t="s">
        <v>408</v>
      </c>
      <c r="H214" s="153">
        <v>20</v>
      </c>
      <c r="I214" s="154"/>
      <c r="J214" s="155">
        <f t="shared" si="20"/>
        <v>0</v>
      </c>
      <c r="K214" s="151" t="s">
        <v>122</v>
      </c>
      <c r="L214" s="156"/>
      <c r="M214" s="157" t="s">
        <v>3</v>
      </c>
      <c r="N214" s="158" t="s">
        <v>39</v>
      </c>
      <c r="P214" s="134">
        <f t="shared" si="21"/>
        <v>0</v>
      </c>
      <c r="Q214" s="134">
        <v>6.3000000000000003E-4</v>
      </c>
      <c r="R214" s="134">
        <f t="shared" si="22"/>
        <v>1.26E-2</v>
      </c>
      <c r="S214" s="134">
        <v>0</v>
      </c>
      <c r="T214" s="135">
        <f t="shared" si="23"/>
        <v>0</v>
      </c>
      <c r="AR214" s="136" t="s">
        <v>137</v>
      </c>
      <c r="AT214" s="136" t="s">
        <v>2752</v>
      </c>
      <c r="AU214" s="136" t="s">
        <v>68</v>
      </c>
      <c r="AY214" s="14" t="s">
        <v>115</v>
      </c>
      <c r="BE214" s="137">
        <f t="shared" si="24"/>
        <v>0</v>
      </c>
      <c r="BF214" s="137">
        <f t="shared" si="25"/>
        <v>0</v>
      </c>
      <c r="BG214" s="137">
        <f t="shared" si="26"/>
        <v>0</v>
      </c>
      <c r="BH214" s="137">
        <f t="shared" si="27"/>
        <v>0</v>
      </c>
      <c r="BI214" s="137">
        <f t="shared" si="28"/>
        <v>0</v>
      </c>
      <c r="BJ214" s="14" t="s">
        <v>76</v>
      </c>
      <c r="BK214" s="137">
        <f t="shared" si="29"/>
        <v>0</v>
      </c>
      <c r="BL214" s="14" t="s">
        <v>123</v>
      </c>
      <c r="BM214" s="136" t="s">
        <v>635</v>
      </c>
    </row>
    <row r="215" spans="2:65" s="1" customFormat="1" ht="16.5" customHeight="1" x14ac:dyDescent="0.2">
      <c r="B215" s="124"/>
      <c r="C215" s="149" t="s">
        <v>636</v>
      </c>
      <c r="D215" s="149" t="s">
        <v>2752</v>
      </c>
      <c r="E215" s="150" t="s">
        <v>3027</v>
      </c>
      <c r="F215" s="151" t="s">
        <v>3028</v>
      </c>
      <c r="G215" s="152" t="s">
        <v>408</v>
      </c>
      <c r="H215" s="153">
        <v>20</v>
      </c>
      <c r="I215" s="154"/>
      <c r="J215" s="155">
        <f t="shared" si="20"/>
        <v>0</v>
      </c>
      <c r="K215" s="151" t="s">
        <v>122</v>
      </c>
      <c r="L215" s="156"/>
      <c r="M215" s="157" t="s">
        <v>3</v>
      </c>
      <c r="N215" s="158" t="s">
        <v>39</v>
      </c>
      <c r="P215" s="134">
        <f t="shared" si="21"/>
        <v>0</v>
      </c>
      <c r="Q215" s="134">
        <v>6.3000000000000003E-4</v>
      </c>
      <c r="R215" s="134">
        <f t="shared" si="22"/>
        <v>1.26E-2</v>
      </c>
      <c r="S215" s="134">
        <v>0</v>
      </c>
      <c r="T215" s="135">
        <f t="shared" si="23"/>
        <v>0</v>
      </c>
      <c r="AR215" s="136" t="s">
        <v>137</v>
      </c>
      <c r="AT215" s="136" t="s">
        <v>2752</v>
      </c>
      <c r="AU215" s="136" t="s">
        <v>68</v>
      </c>
      <c r="AY215" s="14" t="s">
        <v>115</v>
      </c>
      <c r="BE215" s="137">
        <f t="shared" si="24"/>
        <v>0</v>
      </c>
      <c r="BF215" s="137">
        <f t="shared" si="25"/>
        <v>0</v>
      </c>
      <c r="BG215" s="137">
        <f t="shared" si="26"/>
        <v>0</v>
      </c>
      <c r="BH215" s="137">
        <f t="shared" si="27"/>
        <v>0</v>
      </c>
      <c r="BI215" s="137">
        <f t="shared" si="28"/>
        <v>0</v>
      </c>
      <c r="BJ215" s="14" t="s">
        <v>76</v>
      </c>
      <c r="BK215" s="137">
        <f t="shared" si="29"/>
        <v>0</v>
      </c>
      <c r="BL215" s="14" t="s">
        <v>123</v>
      </c>
      <c r="BM215" s="136" t="s">
        <v>639</v>
      </c>
    </row>
    <row r="216" spans="2:65" s="1" customFormat="1" ht="16.5" customHeight="1" x14ac:dyDescent="0.2">
      <c r="B216" s="124"/>
      <c r="C216" s="149" t="s">
        <v>384</v>
      </c>
      <c r="D216" s="149" t="s">
        <v>2752</v>
      </c>
      <c r="E216" s="150" t="s">
        <v>3029</v>
      </c>
      <c r="F216" s="151" t="s">
        <v>3030</v>
      </c>
      <c r="G216" s="152" t="s">
        <v>408</v>
      </c>
      <c r="H216" s="153">
        <v>20</v>
      </c>
      <c r="I216" s="154"/>
      <c r="J216" s="155">
        <f t="shared" si="20"/>
        <v>0</v>
      </c>
      <c r="K216" s="151" t="s">
        <v>122</v>
      </c>
      <c r="L216" s="156"/>
      <c r="M216" s="157" t="s">
        <v>3</v>
      </c>
      <c r="N216" s="158" t="s">
        <v>39</v>
      </c>
      <c r="P216" s="134">
        <f t="shared" si="21"/>
        <v>0</v>
      </c>
      <c r="Q216" s="134">
        <v>9.0000000000000006E-5</v>
      </c>
      <c r="R216" s="134">
        <f t="shared" si="22"/>
        <v>1.8000000000000002E-3</v>
      </c>
      <c r="S216" s="134">
        <v>0</v>
      </c>
      <c r="T216" s="135">
        <f t="shared" si="23"/>
        <v>0</v>
      </c>
      <c r="AR216" s="136" t="s">
        <v>137</v>
      </c>
      <c r="AT216" s="136" t="s">
        <v>2752</v>
      </c>
      <c r="AU216" s="136" t="s">
        <v>68</v>
      </c>
      <c r="AY216" s="14" t="s">
        <v>115</v>
      </c>
      <c r="BE216" s="137">
        <f t="shared" si="24"/>
        <v>0</v>
      </c>
      <c r="BF216" s="137">
        <f t="shared" si="25"/>
        <v>0</v>
      </c>
      <c r="BG216" s="137">
        <f t="shared" si="26"/>
        <v>0</v>
      </c>
      <c r="BH216" s="137">
        <f t="shared" si="27"/>
        <v>0</v>
      </c>
      <c r="BI216" s="137">
        <f t="shared" si="28"/>
        <v>0</v>
      </c>
      <c r="BJ216" s="14" t="s">
        <v>76</v>
      </c>
      <c r="BK216" s="137">
        <f t="shared" si="29"/>
        <v>0</v>
      </c>
      <c r="BL216" s="14" t="s">
        <v>123</v>
      </c>
      <c r="BM216" s="136" t="s">
        <v>642</v>
      </c>
    </row>
    <row r="217" spans="2:65" s="1" customFormat="1" ht="16.5" customHeight="1" x14ac:dyDescent="0.2">
      <c r="B217" s="124"/>
      <c r="C217" s="149" t="s">
        <v>643</v>
      </c>
      <c r="D217" s="149" t="s">
        <v>2752</v>
      </c>
      <c r="E217" s="150" t="s">
        <v>3031</v>
      </c>
      <c r="F217" s="151" t="s">
        <v>3032</v>
      </c>
      <c r="G217" s="152" t="s">
        <v>408</v>
      </c>
      <c r="H217" s="153">
        <v>20</v>
      </c>
      <c r="I217" s="154"/>
      <c r="J217" s="155">
        <f t="shared" si="20"/>
        <v>0</v>
      </c>
      <c r="K217" s="151" t="s">
        <v>122</v>
      </c>
      <c r="L217" s="156"/>
      <c r="M217" s="157" t="s">
        <v>3</v>
      </c>
      <c r="N217" s="158" t="s">
        <v>39</v>
      </c>
      <c r="P217" s="134">
        <f t="shared" si="21"/>
        <v>0</v>
      </c>
      <c r="Q217" s="134">
        <v>4.0999999999999999E-4</v>
      </c>
      <c r="R217" s="134">
        <f t="shared" si="22"/>
        <v>8.199999999999999E-3</v>
      </c>
      <c r="S217" s="134">
        <v>0</v>
      </c>
      <c r="T217" s="135">
        <f t="shared" si="23"/>
        <v>0</v>
      </c>
      <c r="AR217" s="136" t="s">
        <v>137</v>
      </c>
      <c r="AT217" s="136" t="s">
        <v>2752</v>
      </c>
      <c r="AU217" s="136" t="s">
        <v>68</v>
      </c>
      <c r="AY217" s="14" t="s">
        <v>115</v>
      </c>
      <c r="BE217" s="137">
        <f t="shared" si="24"/>
        <v>0</v>
      </c>
      <c r="BF217" s="137">
        <f t="shared" si="25"/>
        <v>0</v>
      </c>
      <c r="BG217" s="137">
        <f t="shared" si="26"/>
        <v>0</v>
      </c>
      <c r="BH217" s="137">
        <f t="shared" si="27"/>
        <v>0</v>
      </c>
      <c r="BI217" s="137">
        <f t="shared" si="28"/>
        <v>0</v>
      </c>
      <c r="BJ217" s="14" t="s">
        <v>76</v>
      </c>
      <c r="BK217" s="137">
        <f t="shared" si="29"/>
        <v>0</v>
      </c>
      <c r="BL217" s="14" t="s">
        <v>123</v>
      </c>
      <c r="BM217" s="136" t="s">
        <v>646</v>
      </c>
    </row>
    <row r="218" spans="2:65" s="1" customFormat="1" ht="16.5" customHeight="1" x14ac:dyDescent="0.2">
      <c r="B218" s="124"/>
      <c r="C218" s="149" t="s">
        <v>389</v>
      </c>
      <c r="D218" s="149" t="s">
        <v>2752</v>
      </c>
      <c r="E218" s="150" t="s">
        <v>3033</v>
      </c>
      <c r="F218" s="151" t="s">
        <v>3034</v>
      </c>
      <c r="G218" s="152" t="s">
        <v>408</v>
      </c>
      <c r="H218" s="153">
        <v>20</v>
      </c>
      <c r="I218" s="154"/>
      <c r="J218" s="155">
        <f t="shared" si="20"/>
        <v>0</v>
      </c>
      <c r="K218" s="151" t="s">
        <v>122</v>
      </c>
      <c r="L218" s="156"/>
      <c r="M218" s="157" t="s">
        <v>3</v>
      </c>
      <c r="N218" s="158" t="s">
        <v>39</v>
      </c>
      <c r="P218" s="134">
        <f t="shared" si="21"/>
        <v>0</v>
      </c>
      <c r="Q218" s="134">
        <v>3.2000000000000003E-4</v>
      </c>
      <c r="R218" s="134">
        <f t="shared" si="22"/>
        <v>6.4000000000000003E-3</v>
      </c>
      <c r="S218" s="134">
        <v>0</v>
      </c>
      <c r="T218" s="135">
        <f t="shared" si="23"/>
        <v>0</v>
      </c>
      <c r="AR218" s="136" t="s">
        <v>137</v>
      </c>
      <c r="AT218" s="136" t="s">
        <v>2752</v>
      </c>
      <c r="AU218" s="136" t="s">
        <v>68</v>
      </c>
      <c r="AY218" s="14" t="s">
        <v>115</v>
      </c>
      <c r="BE218" s="137">
        <f t="shared" si="24"/>
        <v>0</v>
      </c>
      <c r="BF218" s="137">
        <f t="shared" si="25"/>
        <v>0</v>
      </c>
      <c r="BG218" s="137">
        <f t="shared" si="26"/>
        <v>0</v>
      </c>
      <c r="BH218" s="137">
        <f t="shared" si="27"/>
        <v>0</v>
      </c>
      <c r="BI218" s="137">
        <f t="shared" si="28"/>
        <v>0</v>
      </c>
      <c r="BJ218" s="14" t="s">
        <v>76</v>
      </c>
      <c r="BK218" s="137">
        <f t="shared" si="29"/>
        <v>0</v>
      </c>
      <c r="BL218" s="14" t="s">
        <v>123</v>
      </c>
      <c r="BM218" s="136" t="s">
        <v>649</v>
      </c>
    </row>
    <row r="219" spans="2:65" s="1" customFormat="1" ht="16.5" customHeight="1" x14ac:dyDescent="0.2">
      <c r="B219" s="124"/>
      <c r="C219" s="149" t="s">
        <v>650</v>
      </c>
      <c r="D219" s="149" t="s">
        <v>2752</v>
      </c>
      <c r="E219" s="150" t="s">
        <v>3035</v>
      </c>
      <c r="F219" s="151" t="s">
        <v>3036</v>
      </c>
      <c r="G219" s="152" t="s">
        <v>408</v>
      </c>
      <c r="H219" s="153">
        <v>20</v>
      </c>
      <c r="I219" s="154"/>
      <c r="J219" s="155">
        <f t="shared" si="20"/>
        <v>0</v>
      </c>
      <c r="K219" s="151" t="s">
        <v>122</v>
      </c>
      <c r="L219" s="156"/>
      <c r="M219" s="157" t="s">
        <v>3</v>
      </c>
      <c r="N219" s="158" t="s">
        <v>39</v>
      </c>
      <c r="P219" s="134">
        <f t="shared" si="21"/>
        <v>0</v>
      </c>
      <c r="Q219" s="134">
        <v>4.6999999999999999E-4</v>
      </c>
      <c r="R219" s="134">
        <f t="shared" si="22"/>
        <v>9.4000000000000004E-3</v>
      </c>
      <c r="S219" s="134">
        <v>0</v>
      </c>
      <c r="T219" s="135">
        <f t="shared" si="23"/>
        <v>0</v>
      </c>
      <c r="AR219" s="136" t="s">
        <v>137</v>
      </c>
      <c r="AT219" s="136" t="s">
        <v>2752</v>
      </c>
      <c r="AU219" s="136" t="s">
        <v>68</v>
      </c>
      <c r="AY219" s="14" t="s">
        <v>115</v>
      </c>
      <c r="BE219" s="137">
        <f t="shared" si="24"/>
        <v>0</v>
      </c>
      <c r="BF219" s="137">
        <f t="shared" si="25"/>
        <v>0</v>
      </c>
      <c r="BG219" s="137">
        <f t="shared" si="26"/>
        <v>0</v>
      </c>
      <c r="BH219" s="137">
        <f t="shared" si="27"/>
        <v>0</v>
      </c>
      <c r="BI219" s="137">
        <f t="shared" si="28"/>
        <v>0</v>
      </c>
      <c r="BJ219" s="14" t="s">
        <v>76</v>
      </c>
      <c r="BK219" s="137">
        <f t="shared" si="29"/>
        <v>0</v>
      </c>
      <c r="BL219" s="14" t="s">
        <v>123</v>
      </c>
      <c r="BM219" s="136" t="s">
        <v>653</v>
      </c>
    </row>
    <row r="220" spans="2:65" s="1" customFormat="1" ht="16.5" customHeight="1" x14ac:dyDescent="0.2">
      <c r="B220" s="124"/>
      <c r="C220" s="149" t="s">
        <v>392</v>
      </c>
      <c r="D220" s="149" t="s">
        <v>2752</v>
      </c>
      <c r="E220" s="150" t="s">
        <v>3037</v>
      </c>
      <c r="F220" s="151" t="s">
        <v>3038</v>
      </c>
      <c r="G220" s="152" t="s">
        <v>408</v>
      </c>
      <c r="H220" s="153">
        <v>20</v>
      </c>
      <c r="I220" s="154"/>
      <c r="J220" s="155">
        <f t="shared" si="20"/>
        <v>0</v>
      </c>
      <c r="K220" s="151" t="s">
        <v>122</v>
      </c>
      <c r="L220" s="156"/>
      <c r="M220" s="157" t="s">
        <v>3</v>
      </c>
      <c r="N220" s="158" t="s">
        <v>39</v>
      </c>
      <c r="P220" s="134">
        <f t="shared" si="21"/>
        <v>0</v>
      </c>
      <c r="Q220" s="134">
        <v>5.0000000000000001E-4</v>
      </c>
      <c r="R220" s="134">
        <f t="shared" si="22"/>
        <v>0.01</v>
      </c>
      <c r="S220" s="134">
        <v>0</v>
      </c>
      <c r="T220" s="135">
        <f t="shared" si="23"/>
        <v>0</v>
      </c>
      <c r="AR220" s="136" t="s">
        <v>137</v>
      </c>
      <c r="AT220" s="136" t="s">
        <v>2752</v>
      </c>
      <c r="AU220" s="136" t="s">
        <v>68</v>
      </c>
      <c r="AY220" s="14" t="s">
        <v>115</v>
      </c>
      <c r="BE220" s="137">
        <f t="shared" si="24"/>
        <v>0</v>
      </c>
      <c r="BF220" s="137">
        <f t="shared" si="25"/>
        <v>0</v>
      </c>
      <c r="BG220" s="137">
        <f t="shared" si="26"/>
        <v>0</v>
      </c>
      <c r="BH220" s="137">
        <f t="shared" si="27"/>
        <v>0</v>
      </c>
      <c r="BI220" s="137">
        <f t="shared" si="28"/>
        <v>0</v>
      </c>
      <c r="BJ220" s="14" t="s">
        <v>76</v>
      </c>
      <c r="BK220" s="137">
        <f t="shared" si="29"/>
        <v>0</v>
      </c>
      <c r="BL220" s="14" t="s">
        <v>123</v>
      </c>
      <c r="BM220" s="136" t="s">
        <v>656</v>
      </c>
    </row>
    <row r="221" spans="2:65" s="1" customFormat="1" ht="16.5" customHeight="1" x14ac:dyDescent="0.2">
      <c r="B221" s="124"/>
      <c r="C221" s="149" t="s">
        <v>657</v>
      </c>
      <c r="D221" s="149" t="s">
        <v>2752</v>
      </c>
      <c r="E221" s="150" t="s">
        <v>3039</v>
      </c>
      <c r="F221" s="151" t="s">
        <v>3040</v>
      </c>
      <c r="G221" s="152" t="s">
        <v>408</v>
      </c>
      <c r="H221" s="153">
        <v>20</v>
      </c>
      <c r="I221" s="154"/>
      <c r="J221" s="155">
        <f t="shared" si="20"/>
        <v>0</v>
      </c>
      <c r="K221" s="151" t="s">
        <v>122</v>
      </c>
      <c r="L221" s="156"/>
      <c r="M221" s="157" t="s">
        <v>3</v>
      </c>
      <c r="N221" s="158" t="s">
        <v>39</v>
      </c>
      <c r="P221" s="134">
        <f t="shared" si="21"/>
        <v>0</v>
      </c>
      <c r="Q221" s="134">
        <v>5.0000000000000001E-4</v>
      </c>
      <c r="R221" s="134">
        <f t="shared" si="22"/>
        <v>0.01</v>
      </c>
      <c r="S221" s="134">
        <v>0</v>
      </c>
      <c r="T221" s="135">
        <f t="shared" si="23"/>
        <v>0</v>
      </c>
      <c r="AR221" s="136" t="s">
        <v>137</v>
      </c>
      <c r="AT221" s="136" t="s">
        <v>2752</v>
      </c>
      <c r="AU221" s="136" t="s">
        <v>68</v>
      </c>
      <c r="AY221" s="14" t="s">
        <v>115</v>
      </c>
      <c r="BE221" s="137">
        <f t="shared" si="24"/>
        <v>0</v>
      </c>
      <c r="BF221" s="137">
        <f t="shared" si="25"/>
        <v>0</v>
      </c>
      <c r="BG221" s="137">
        <f t="shared" si="26"/>
        <v>0</v>
      </c>
      <c r="BH221" s="137">
        <f t="shared" si="27"/>
        <v>0</v>
      </c>
      <c r="BI221" s="137">
        <f t="shared" si="28"/>
        <v>0</v>
      </c>
      <c r="BJ221" s="14" t="s">
        <v>76</v>
      </c>
      <c r="BK221" s="137">
        <f t="shared" si="29"/>
        <v>0</v>
      </c>
      <c r="BL221" s="14" t="s">
        <v>123</v>
      </c>
      <c r="BM221" s="136" t="s">
        <v>660</v>
      </c>
    </row>
    <row r="222" spans="2:65" s="1" customFormat="1" ht="16.5" customHeight="1" x14ac:dyDescent="0.2">
      <c r="B222" s="124"/>
      <c r="C222" s="149" t="s">
        <v>397</v>
      </c>
      <c r="D222" s="149" t="s">
        <v>2752</v>
      </c>
      <c r="E222" s="150" t="s">
        <v>3041</v>
      </c>
      <c r="F222" s="151" t="s">
        <v>3042</v>
      </c>
      <c r="G222" s="152" t="s">
        <v>408</v>
      </c>
      <c r="H222" s="153">
        <v>20</v>
      </c>
      <c r="I222" s="154"/>
      <c r="J222" s="155">
        <f t="shared" si="20"/>
        <v>0</v>
      </c>
      <c r="K222" s="151" t="s">
        <v>122</v>
      </c>
      <c r="L222" s="156"/>
      <c r="M222" s="157" t="s">
        <v>3</v>
      </c>
      <c r="N222" s="158" t="s">
        <v>39</v>
      </c>
      <c r="P222" s="134">
        <f t="shared" si="21"/>
        <v>0</v>
      </c>
      <c r="Q222" s="134">
        <v>4.8999999999999998E-4</v>
      </c>
      <c r="R222" s="134">
        <f t="shared" si="22"/>
        <v>9.7999999999999997E-3</v>
      </c>
      <c r="S222" s="134">
        <v>0</v>
      </c>
      <c r="T222" s="135">
        <f t="shared" si="23"/>
        <v>0</v>
      </c>
      <c r="AR222" s="136" t="s">
        <v>137</v>
      </c>
      <c r="AT222" s="136" t="s">
        <v>2752</v>
      </c>
      <c r="AU222" s="136" t="s">
        <v>68</v>
      </c>
      <c r="AY222" s="14" t="s">
        <v>115</v>
      </c>
      <c r="BE222" s="137">
        <f t="shared" si="24"/>
        <v>0</v>
      </c>
      <c r="BF222" s="137">
        <f t="shared" si="25"/>
        <v>0</v>
      </c>
      <c r="BG222" s="137">
        <f t="shared" si="26"/>
        <v>0</v>
      </c>
      <c r="BH222" s="137">
        <f t="shared" si="27"/>
        <v>0</v>
      </c>
      <c r="BI222" s="137">
        <f t="shared" si="28"/>
        <v>0</v>
      </c>
      <c r="BJ222" s="14" t="s">
        <v>76</v>
      </c>
      <c r="BK222" s="137">
        <f t="shared" si="29"/>
        <v>0</v>
      </c>
      <c r="BL222" s="14" t="s">
        <v>123</v>
      </c>
      <c r="BM222" s="136" t="s">
        <v>663</v>
      </c>
    </row>
    <row r="223" spans="2:65" s="1" customFormat="1" ht="16.5" customHeight="1" x14ac:dyDescent="0.2">
      <c r="B223" s="124"/>
      <c r="C223" s="149" t="s">
        <v>664</v>
      </c>
      <c r="D223" s="149" t="s">
        <v>2752</v>
      </c>
      <c r="E223" s="150" t="s">
        <v>3043</v>
      </c>
      <c r="F223" s="151" t="s">
        <v>3044</v>
      </c>
      <c r="G223" s="152" t="s">
        <v>408</v>
      </c>
      <c r="H223" s="153">
        <v>20</v>
      </c>
      <c r="I223" s="154"/>
      <c r="J223" s="155">
        <f t="shared" si="20"/>
        <v>0</v>
      </c>
      <c r="K223" s="151" t="s">
        <v>122</v>
      </c>
      <c r="L223" s="156"/>
      <c r="M223" s="157" t="s">
        <v>3</v>
      </c>
      <c r="N223" s="158" t="s">
        <v>39</v>
      </c>
      <c r="P223" s="134">
        <f t="shared" si="21"/>
        <v>0</v>
      </c>
      <c r="Q223" s="134">
        <v>5.1000000000000004E-4</v>
      </c>
      <c r="R223" s="134">
        <f t="shared" si="22"/>
        <v>1.0200000000000001E-2</v>
      </c>
      <c r="S223" s="134">
        <v>0</v>
      </c>
      <c r="T223" s="135">
        <f t="shared" si="23"/>
        <v>0</v>
      </c>
      <c r="AR223" s="136" t="s">
        <v>137</v>
      </c>
      <c r="AT223" s="136" t="s">
        <v>2752</v>
      </c>
      <c r="AU223" s="136" t="s">
        <v>68</v>
      </c>
      <c r="AY223" s="14" t="s">
        <v>115</v>
      </c>
      <c r="BE223" s="137">
        <f t="shared" si="24"/>
        <v>0</v>
      </c>
      <c r="BF223" s="137">
        <f t="shared" si="25"/>
        <v>0</v>
      </c>
      <c r="BG223" s="137">
        <f t="shared" si="26"/>
        <v>0</v>
      </c>
      <c r="BH223" s="137">
        <f t="shared" si="27"/>
        <v>0</v>
      </c>
      <c r="BI223" s="137">
        <f t="shared" si="28"/>
        <v>0</v>
      </c>
      <c r="BJ223" s="14" t="s">
        <v>76</v>
      </c>
      <c r="BK223" s="137">
        <f t="shared" si="29"/>
        <v>0</v>
      </c>
      <c r="BL223" s="14" t="s">
        <v>123</v>
      </c>
      <c r="BM223" s="136" t="s">
        <v>667</v>
      </c>
    </row>
    <row r="224" spans="2:65" s="1" customFormat="1" ht="16.5" customHeight="1" x14ac:dyDescent="0.2">
      <c r="B224" s="124"/>
      <c r="C224" s="149" t="s">
        <v>401</v>
      </c>
      <c r="D224" s="149" t="s">
        <v>2752</v>
      </c>
      <c r="E224" s="150" t="s">
        <v>3045</v>
      </c>
      <c r="F224" s="151" t="s">
        <v>3046</v>
      </c>
      <c r="G224" s="152" t="s">
        <v>408</v>
      </c>
      <c r="H224" s="153">
        <v>20</v>
      </c>
      <c r="I224" s="154"/>
      <c r="J224" s="155">
        <f t="shared" si="20"/>
        <v>0</v>
      </c>
      <c r="K224" s="151" t="s">
        <v>122</v>
      </c>
      <c r="L224" s="156"/>
      <c r="M224" s="157" t="s">
        <v>3</v>
      </c>
      <c r="N224" s="158" t="s">
        <v>39</v>
      </c>
      <c r="P224" s="134">
        <f t="shared" si="21"/>
        <v>0</v>
      </c>
      <c r="Q224" s="134">
        <v>5.5000000000000003E-4</v>
      </c>
      <c r="R224" s="134">
        <f t="shared" si="22"/>
        <v>1.1000000000000001E-2</v>
      </c>
      <c r="S224" s="134">
        <v>0</v>
      </c>
      <c r="T224" s="135">
        <f t="shared" si="23"/>
        <v>0</v>
      </c>
      <c r="AR224" s="136" t="s">
        <v>137</v>
      </c>
      <c r="AT224" s="136" t="s">
        <v>2752</v>
      </c>
      <c r="AU224" s="136" t="s">
        <v>68</v>
      </c>
      <c r="AY224" s="14" t="s">
        <v>115</v>
      </c>
      <c r="BE224" s="137">
        <f t="shared" si="24"/>
        <v>0</v>
      </c>
      <c r="BF224" s="137">
        <f t="shared" si="25"/>
        <v>0</v>
      </c>
      <c r="BG224" s="137">
        <f t="shared" si="26"/>
        <v>0</v>
      </c>
      <c r="BH224" s="137">
        <f t="shared" si="27"/>
        <v>0</v>
      </c>
      <c r="BI224" s="137">
        <f t="shared" si="28"/>
        <v>0</v>
      </c>
      <c r="BJ224" s="14" t="s">
        <v>76</v>
      </c>
      <c r="BK224" s="137">
        <f t="shared" si="29"/>
        <v>0</v>
      </c>
      <c r="BL224" s="14" t="s">
        <v>123</v>
      </c>
      <c r="BM224" s="136" t="s">
        <v>671</v>
      </c>
    </row>
    <row r="225" spans="2:65" s="1" customFormat="1" ht="16.5" customHeight="1" x14ac:dyDescent="0.2">
      <c r="B225" s="124"/>
      <c r="C225" s="149" t="s">
        <v>673</v>
      </c>
      <c r="D225" s="149" t="s">
        <v>2752</v>
      </c>
      <c r="E225" s="150" t="s">
        <v>3047</v>
      </c>
      <c r="F225" s="151" t="s">
        <v>3048</v>
      </c>
      <c r="G225" s="152" t="s">
        <v>408</v>
      </c>
      <c r="H225" s="153">
        <v>20</v>
      </c>
      <c r="I225" s="154"/>
      <c r="J225" s="155">
        <f t="shared" si="20"/>
        <v>0</v>
      </c>
      <c r="K225" s="151" t="s">
        <v>122</v>
      </c>
      <c r="L225" s="156"/>
      <c r="M225" s="157" t="s">
        <v>3</v>
      </c>
      <c r="N225" s="158" t="s">
        <v>39</v>
      </c>
      <c r="P225" s="134">
        <f t="shared" si="21"/>
        <v>0</v>
      </c>
      <c r="Q225" s="134">
        <v>5.5999999999999995E-4</v>
      </c>
      <c r="R225" s="134">
        <f t="shared" si="22"/>
        <v>1.1199999999999998E-2</v>
      </c>
      <c r="S225" s="134">
        <v>0</v>
      </c>
      <c r="T225" s="135">
        <f t="shared" si="23"/>
        <v>0</v>
      </c>
      <c r="AR225" s="136" t="s">
        <v>137</v>
      </c>
      <c r="AT225" s="136" t="s">
        <v>2752</v>
      </c>
      <c r="AU225" s="136" t="s">
        <v>68</v>
      </c>
      <c r="AY225" s="14" t="s">
        <v>115</v>
      </c>
      <c r="BE225" s="137">
        <f t="shared" si="24"/>
        <v>0</v>
      </c>
      <c r="BF225" s="137">
        <f t="shared" si="25"/>
        <v>0</v>
      </c>
      <c r="BG225" s="137">
        <f t="shared" si="26"/>
        <v>0</v>
      </c>
      <c r="BH225" s="137">
        <f t="shared" si="27"/>
        <v>0</v>
      </c>
      <c r="BI225" s="137">
        <f t="shared" si="28"/>
        <v>0</v>
      </c>
      <c r="BJ225" s="14" t="s">
        <v>76</v>
      </c>
      <c r="BK225" s="137">
        <f t="shared" si="29"/>
        <v>0</v>
      </c>
      <c r="BL225" s="14" t="s">
        <v>123</v>
      </c>
      <c r="BM225" s="136" t="s">
        <v>676</v>
      </c>
    </row>
    <row r="226" spans="2:65" s="1" customFormat="1" ht="16.5" customHeight="1" x14ac:dyDescent="0.2">
      <c r="B226" s="124"/>
      <c r="C226" s="149" t="s">
        <v>405</v>
      </c>
      <c r="D226" s="149" t="s">
        <v>2752</v>
      </c>
      <c r="E226" s="150" t="s">
        <v>3049</v>
      </c>
      <c r="F226" s="151" t="s">
        <v>3050</v>
      </c>
      <c r="G226" s="152" t="s">
        <v>408</v>
      </c>
      <c r="H226" s="153">
        <v>20</v>
      </c>
      <c r="I226" s="154"/>
      <c r="J226" s="155">
        <f t="shared" si="20"/>
        <v>0</v>
      </c>
      <c r="K226" s="151" t="s">
        <v>122</v>
      </c>
      <c r="L226" s="156"/>
      <c r="M226" s="157" t="s">
        <v>3</v>
      </c>
      <c r="N226" s="158" t="s">
        <v>39</v>
      </c>
      <c r="P226" s="134">
        <f t="shared" si="21"/>
        <v>0</v>
      </c>
      <c r="Q226" s="134">
        <v>6.6E-4</v>
      </c>
      <c r="R226" s="134">
        <f t="shared" si="22"/>
        <v>1.32E-2</v>
      </c>
      <c r="S226" s="134">
        <v>0</v>
      </c>
      <c r="T226" s="135">
        <f t="shared" si="23"/>
        <v>0</v>
      </c>
      <c r="AR226" s="136" t="s">
        <v>137</v>
      </c>
      <c r="AT226" s="136" t="s">
        <v>2752</v>
      </c>
      <c r="AU226" s="136" t="s">
        <v>68</v>
      </c>
      <c r="AY226" s="14" t="s">
        <v>115</v>
      </c>
      <c r="BE226" s="137">
        <f t="shared" si="24"/>
        <v>0</v>
      </c>
      <c r="BF226" s="137">
        <f t="shared" si="25"/>
        <v>0</v>
      </c>
      <c r="BG226" s="137">
        <f t="shared" si="26"/>
        <v>0</v>
      </c>
      <c r="BH226" s="137">
        <f t="shared" si="27"/>
        <v>0</v>
      </c>
      <c r="BI226" s="137">
        <f t="shared" si="28"/>
        <v>0</v>
      </c>
      <c r="BJ226" s="14" t="s">
        <v>76</v>
      </c>
      <c r="BK226" s="137">
        <f t="shared" si="29"/>
        <v>0</v>
      </c>
      <c r="BL226" s="14" t="s">
        <v>123</v>
      </c>
      <c r="BM226" s="136" t="s">
        <v>679</v>
      </c>
    </row>
    <row r="227" spans="2:65" s="1" customFormat="1" ht="16.5" customHeight="1" x14ac:dyDescent="0.2">
      <c r="B227" s="124"/>
      <c r="C227" s="149" t="s">
        <v>680</v>
      </c>
      <c r="D227" s="149" t="s">
        <v>2752</v>
      </c>
      <c r="E227" s="150" t="s">
        <v>3051</v>
      </c>
      <c r="F227" s="151" t="s">
        <v>3052</v>
      </c>
      <c r="G227" s="152" t="s">
        <v>408</v>
      </c>
      <c r="H227" s="153">
        <v>20</v>
      </c>
      <c r="I227" s="154"/>
      <c r="J227" s="155">
        <f t="shared" si="20"/>
        <v>0</v>
      </c>
      <c r="K227" s="151" t="s">
        <v>122</v>
      </c>
      <c r="L227" s="156"/>
      <c r="M227" s="157" t="s">
        <v>3</v>
      </c>
      <c r="N227" s="158" t="s">
        <v>39</v>
      </c>
      <c r="P227" s="134">
        <f t="shared" si="21"/>
        <v>0</v>
      </c>
      <c r="Q227" s="134">
        <v>6.0999999999999997E-4</v>
      </c>
      <c r="R227" s="134">
        <f t="shared" si="22"/>
        <v>1.2199999999999999E-2</v>
      </c>
      <c r="S227" s="134">
        <v>0</v>
      </c>
      <c r="T227" s="135">
        <f t="shared" si="23"/>
        <v>0</v>
      </c>
      <c r="AR227" s="136" t="s">
        <v>137</v>
      </c>
      <c r="AT227" s="136" t="s">
        <v>2752</v>
      </c>
      <c r="AU227" s="136" t="s">
        <v>68</v>
      </c>
      <c r="AY227" s="14" t="s">
        <v>115</v>
      </c>
      <c r="BE227" s="137">
        <f t="shared" si="24"/>
        <v>0</v>
      </c>
      <c r="BF227" s="137">
        <f t="shared" si="25"/>
        <v>0</v>
      </c>
      <c r="BG227" s="137">
        <f t="shared" si="26"/>
        <v>0</v>
      </c>
      <c r="BH227" s="137">
        <f t="shared" si="27"/>
        <v>0</v>
      </c>
      <c r="BI227" s="137">
        <f t="shared" si="28"/>
        <v>0</v>
      </c>
      <c r="BJ227" s="14" t="s">
        <v>76</v>
      </c>
      <c r="BK227" s="137">
        <f t="shared" si="29"/>
        <v>0</v>
      </c>
      <c r="BL227" s="14" t="s">
        <v>123</v>
      </c>
      <c r="BM227" s="136" t="s">
        <v>683</v>
      </c>
    </row>
    <row r="228" spans="2:65" s="1" customFormat="1" ht="16.5" customHeight="1" x14ac:dyDescent="0.2">
      <c r="B228" s="124"/>
      <c r="C228" s="149" t="s">
        <v>409</v>
      </c>
      <c r="D228" s="149" t="s">
        <v>2752</v>
      </c>
      <c r="E228" s="150" t="s">
        <v>3053</v>
      </c>
      <c r="F228" s="151" t="s">
        <v>3054</v>
      </c>
      <c r="G228" s="152" t="s">
        <v>408</v>
      </c>
      <c r="H228" s="153">
        <v>20</v>
      </c>
      <c r="I228" s="154"/>
      <c r="J228" s="155">
        <f t="shared" si="20"/>
        <v>0</v>
      </c>
      <c r="K228" s="151" t="s">
        <v>122</v>
      </c>
      <c r="L228" s="156"/>
      <c r="M228" s="157" t="s">
        <v>3</v>
      </c>
      <c r="N228" s="158" t="s">
        <v>39</v>
      </c>
      <c r="P228" s="134">
        <f t="shared" si="21"/>
        <v>0</v>
      </c>
      <c r="Q228" s="134">
        <v>5.1999999999999995E-4</v>
      </c>
      <c r="R228" s="134">
        <f t="shared" si="22"/>
        <v>1.04E-2</v>
      </c>
      <c r="S228" s="134">
        <v>0</v>
      </c>
      <c r="T228" s="135">
        <f t="shared" si="23"/>
        <v>0</v>
      </c>
      <c r="AR228" s="136" t="s">
        <v>137</v>
      </c>
      <c r="AT228" s="136" t="s">
        <v>2752</v>
      </c>
      <c r="AU228" s="136" t="s">
        <v>68</v>
      </c>
      <c r="AY228" s="14" t="s">
        <v>115</v>
      </c>
      <c r="BE228" s="137">
        <f t="shared" si="24"/>
        <v>0</v>
      </c>
      <c r="BF228" s="137">
        <f t="shared" si="25"/>
        <v>0</v>
      </c>
      <c r="BG228" s="137">
        <f t="shared" si="26"/>
        <v>0</v>
      </c>
      <c r="BH228" s="137">
        <f t="shared" si="27"/>
        <v>0</v>
      </c>
      <c r="BI228" s="137">
        <f t="shared" si="28"/>
        <v>0</v>
      </c>
      <c r="BJ228" s="14" t="s">
        <v>76</v>
      </c>
      <c r="BK228" s="137">
        <f t="shared" si="29"/>
        <v>0</v>
      </c>
      <c r="BL228" s="14" t="s">
        <v>123</v>
      </c>
      <c r="BM228" s="136" t="s">
        <v>686</v>
      </c>
    </row>
    <row r="229" spans="2:65" s="1" customFormat="1" ht="16.5" customHeight="1" x14ac:dyDescent="0.2">
      <c r="B229" s="124"/>
      <c r="C229" s="149" t="s">
        <v>687</v>
      </c>
      <c r="D229" s="149" t="s">
        <v>2752</v>
      </c>
      <c r="E229" s="150" t="s">
        <v>3055</v>
      </c>
      <c r="F229" s="151" t="s">
        <v>3056</v>
      </c>
      <c r="G229" s="152" t="s">
        <v>408</v>
      </c>
      <c r="H229" s="153">
        <v>20</v>
      </c>
      <c r="I229" s="154"/>
      <c r="J229" s="155">
        <f t="shared" si="20"/>
        <v>0</v>
      </c>
      <c r="K229" s="151" t="s">
        <v>122</v>
      </c>
      <c r="L229" s="156"/>
      <c r="M229" s="157" t="s">
        <v>3</v>
      </c>
      <c r="N229" s="158" t="s">
        <v>39</v>
      </c>
      <c r="P229" s="134">
        <f t="shared" si="21"/>
        <v>0</v>
      </c>
      <c r="Q229" s="134">
        <v>5.6999999999999998E-4</v>
      </c>
      <c r="R229" s="134">
        <f t="shared" si="22"/>
        <v>1.14E-2</v>
      </c>
      <c r="S229" s="134">
        <v>0</v>
      </c>
      <c r="T229" s="135">
        <f t="shared" si="23"/>
        <v>0</v>
      </c>
      <c r="AR229" s="136" t="s">
        <v>137</v>
      </c>
      <c r="AT229" s="136" t="s">
        <v>2752</v>
      </c>
      <c r="AU229" s="136" t="s">
        <v>68</v>
      </c>
      <c r="AY229" s="14" t="s">
        <v>115</v>
      </c>
      <c r="BE229" s="137">
        <f t="shared" si="24"/>
        <v>0</v>
      </c>
      <c r="BF229" s="137">
        <f t="shared" si="25"/>
        <v>0</v>
      </c>
      <c r="BG229" s="137">
        <f t="shared" si="26"/>
        <v>0</v>
      </c>
      <c r="BH229" s="137">
        <f t="shared" si="27"/>
        <v>0</v>
      </c>
      <c r="BI229" s="137">
        <f t="shared" si="28"/>
        <v>0</v>
      </c>
      <c r="BJ229" s="14" t="s">
        <v>76</v>
      </c>
      <c r="BK229" s="137">
        <f t="shared" si="29"/>
        <v>0</v>
      </c>
      <c r="BL229" s="14" t="s">
        <v>123</v>
      </c>
      <c r="BM229" s="136" t="s">
        <v>690</v>
      </c>
    </row>
    <row r="230" spans="2:65" s="1" customFormat="1" ht="16.5" customHeight="1" x14ac:dyDescent="0.2">
      <c r="B230" s="124"/>
      <c r="C230" s="149" t="s">
        <v>414</v>
      </c>
      <c r="D230" s="149" t="s">
        <v>2752</v>
      </c>
      <c r="E230" s="150" t="s">
        <v>3057</v>
      </c>
      <c r="F230" s="151" t="s">
        <v>3058</v>
      </c>
      <c r="G230" s="152" t="s">
        <v>408</v>
      </c>
      <c r="H230" s="153">
        <v>20</v>
      </c>
      <c r="I230" s="154"/>
      <c r="J230" s="155">
        <f t="shared" si="20"/>
        <v>0</v>
      </c>
      <c r="K230" s="151" t="s">
        <v>122</v>
      </c>
      <c r="L230" s="156"/>
      <c r="M230" s="157" t="s">
        <v>3</v>
      </c>
      <c r="N230" s="158" t="s">
        <v>39</v>
      </c>
      <c r="P230" s="134">
        <f t="shared" si="21"/>
        <v>0</v>
      </c>
      <c r="Q230" s="134">
        <v>4.8999999999999998E-4</v>
      </c>
      <c r="R230" s="134">
        <f t="shared" si="22"/>
        <v>9.7999999999999997E-3</v>
      </c>
      <c r="S230" s="134">
        <v>0</v>
      </c>
      <c r="T230" s="135">
        <f t="shared" si="23"/>
        <v>0</v>
      </c>
      <c r="AR230" s="136" t="s">
        <v>137</v>
      </c>
      <c r="AT230" s="136" t="s">
        <v>2752</v>
      </c>
      <c r="AU230" s="136" t="s">
        <v>68</v>
      </c>
      <c r="AY230" s="14" t="s">
        <v>115</v>
      </c>
      <c r="BE230" s="137">
        <f t="shared" si="24"/>
        <v>0</v>
      </c>
      <c r="BF230" s="137">
        <f t="shared" si="25"/>
        <v>0</v>
      </c>
      <c r="BG230" s="137">
        <f t="shared" si="26"/>
        <v>0</v>
      </c>
      <c r="BH230" s="137">
        <f t="shared" si="27"/>
        <v>0</v>
      </c>
      <c r="BI230" s="137">
        <f t="shared" si="28"/>
        <v>0</v>
      </c>
      <c r="BJ230" s="14" t="s">
        <v>76</v>
      </c>
      <c r="BK230" s="137">
        <f t="shared" si="29"/>
        <v>0</v>
      </c>
      <c r="BL230" s="14" t="s">
        <v>123</v>
      </c>
      <c r="BM230" s="136" t="s">
        <v>693</v>
      </c>
    </row>
    <row r="231" spans="2:65" s="1" customFormat="1" ht="16.5" customHeight="1" x14ac:dyDescent="0.2">
      <c r="B231" s="124"/>
      <c r="C231" s="149" t="s">
        <v>694</v>
      </c>
      <c r="D231" s="149" t="s">
        <v>2752</v>
      </c>
      <c r="E231" s="150" t="s">
        <v>3059</v>
      </c>
      <c r="F231" s="151" t="s">
        <v>3060</v>
      </c>
      <c r="G231" s="152" t="s">
        <v>408</v>
      </c>
      <c r="H231" s="153">
        <v>20</v>
      </c>
      <c r="I231" s="154"/>
      <c r="J231" s="155">
        <f t="shared" si="20"/>
        <v>0</v>
      </c>
      <c r="K231" s="151" t="s">
        <v>122</v>
      </c>
      <c r="L231" s="156"/>
      <c r="M231" s="157" t="s">
        <v>3</v>
      </c>
      <c r="N231" s="158" t="s">
        <v>39</v>
      </c>
      <c r="P231" s="134">
        <f t="shared" si="21"/>
        <v>0</v>
      </c>
      <c r="Q231" s="134">
        <v>5.0000000000000001E-4</v>
      </c>
      <c r="R231" s="134">
        <f t="shared" si="22"/>
        <v>0.01</v>
      </c>
      <c r="S231" s="134">
        <v>0</v>
      </c>
      <c r="T231" s="135">
        <f t="shared" si="23"/>
        <v>0</v>
      </c>
      <c r="AR231" s="136" t="s">
        <v>137</v>
      </c>
      <c r="AT231" s="136" t="s">
        <v>2752</v>
      </c>
      <c r="AU231" s="136" t="s">
        <v>68</v>
      </c>
      <c r="AY231" s="14" t="s">
        <v>115</v>
      </c>
      <c r="BE231" s="137">
        <f t="shared" si="24"/>
        <v>0</v>
      </c>
      <c r="BF231" s="137">
        <f t="shared" si="25"/>
        <v>0</v>
      </c>
      <c r="BG231" s="137">
        <f t="shared" si="26"/>
        <v>0</v>
      </c>
      <c r="BH231" s="137">
        <f t="shared" si="27"/>
        <v>0</v>
      </c>
      <c r="BI231" s="137">
        <f t="shared" si="28"/>
        <v>0</v>
      </c>
      <c r="BJ231" s="14" t="s">
        <v>76</v>
      </c>
      <c r="BK231" s="137">
        <f t="shared" si="29"/>
        <v>0</v>
      </c>
      <c r="BL231" s="14" t="s">
        <v>123</v>
      </c>
      <c r="BM231" s="136" t="s">
        <v>697</v>
      </c>
    </row>
    <row r="232" spans="2:65" s="1" customFormat="1" ht="16.5" customHeight="1" x14ac:dyDescent="0.2">
      <c r="B232" s="124"/>
      <c r="C232" s="149" t="s">
        <v>417</v>
      </c>
      <c r="D232" s="149" t="s">
        <v>2752</v>
      </c>
      <c r="E232" s="150" t="s">
        <v>3061</v>
      </c>
      <c r="F232" s="151" t="s">
        <v>3062</v>
      </c>
      <c r="G232" s="152" t="s">
        <v>408</v>
      </c>
      <c r="H232" s="153">
        <v>20</v>
      </c>
      <c r="I232" s="154"/>
      <c r="J232" s="155">
        <f t="shared" si="20"/>
        <v>0</v>
      </c>
      <c r="K232" s="151" t="s">
        <v>122</v>
      </c>
      <c r="L232" s="156"/>
      <c r="M232" s="157" t="s">
        <v>3</v>
      </c>
      <c r="N232" s="158" t="s">
        <v>39</v>
      </c>
      <c r="P232" s="134">
        <f t="shared" si="21"/>
        <v>0</v>
      </c>
      <c r="Q232" s="134">
        <v>5.9999999999999995E-4</v>
      </c>
      <c r="R232" s="134">
        <f t="shared" si="22"/>
        <v>1.1999999999999999E-2</v>
      </c>
      <c r="S232" s="134">
        <v>0</v>
      </c>
      <c r="T232" s="135">
        <f t="shared" si="23"/>
        <v>0</v>
      </c>
      <c r="AR232" s="136" t="s">
        <v>137</v>
      </c>
      <c r="AT232" s="136" t="s">
        <v>2752</v>
      </c>
      <c r="AU232" s="136" t="s">
        <v>68</v>
      </c>
      <c r="AY232" s="14" t="s">
        <v>115</v>
      </c>
      <c r="BE232" s="137">
        <f t="shared" si="24"/>
        <v>0</v>
      </c>
      <c r="BF232" s="137">
        <f t="shared" si="25"/>
        <v>0</v>
      </c>
      <c r="BG232" s="137">
        <f t="shared" si="26"/>
        <v>0</v>
      </c>
      <c r="BH232" s="137">
        <f t="shared" si="27"/>
        <v>0</v>
      </c>
      <c r="BI232" s="137">
        <f t="shared" si="28"/>
        <v>0</v>
      </c>
      <c r="BJ232" s="14" t="s">
        <v>76</v>
      </c>
      <c r="BK232" s="137">
        <f t="shared" si="29"/>
        <v>0</v>
      </c>
      <c r="BL232" s="14" t="s">
        <v>123</v>
      </c>
      <c r="BM232" s="136" t="s">
        <v>700</v>
      </c>
    </row>
    <row r="233" spans="2:65" s="1" customFormat="1" ht="16.5" customHeight="1" x14ac:dyDescent="0.2">
      <c r="B233" s="124"/>
      <c r="C233" s="149" t="s">
        <v>701</v>
      </c>
      <c r="D233" s="149" t="s">
        <v>2752</v>
      </c>
      <c r="E233" s="150" t="s">
        <v>3063</v>
      </c>
      <c r="F233" s="151" t="s">
        <v>3064</v>
      </c>
      <c r="G233" s="152" t="s">
        <v>408</v>
      </c>
      <c r="H233" s="153">
        <v>20</v>
      </c>
      <c r="I233" s="154"/>
      <c r="J233" s="155">
        <f t="shared" si="20"/>
        <v>0</v>
      </c>
      <c r="K233" s="151" t="s">
        <v>122</v>
      </c>
      <c r="L233" s="156"/>
      <c r="M233" s="157" t="s">
        <v>3</v>
      </c>
      <c r="N233" s="158" t="s">
        <v>39</v>
      </c>
      <c r="P233" s="134">
        <f t="shared" si="21"/>
        <v>0</v>
      </c>
      <c r="Q233" s="134">
        <v>5.4000000000000001E-4</v>
      </c>
      <c r="R233" s="134">
        <f t="shared" si="22"/>
        <v>1.0800000000000001E-2</v>
      </c>
      <c r="S233" s="134">
        <v>0</v>
      </c>
      <c r="T233" s="135">
        <f t="shared" si="23"/>
        <v>0</v>
      </c>
      <c r="AR233" s="136" t="s">
        <v>137</v>
      </c>
      <c r="AT233" s="136" t="s">
        <v>2752</v>
      </c>
      <c r="AU233" s="136" t="s">
        <v>68</v>
      </c>
      <c r="AY233" s="14" t="s">
        <v>115</v>
      </c>
      <c r="BE233" s="137">
        <f t="shared" si="24"/>
        <v>0</v>
      </c>
      <c r="BF233" s="137">
        <f t="shared" si="25"/>
        <v>0</v>
      </c>
      <c r="BG233" s="137">
        <f t="shared" si="26"/>
        <v>0</v>
      </c>
      <c r="BH233" s="137">
        <f t="shared" si="27"/>
        <v>0</v>
      </c>
      <c r="BI233" s="137">
        <f t="shared" si="28"/>
        <v>0</v>
      </c>
      <c r="BJ233" s="14" t="s">
        <v>76</v>
      </c>
      <c r="BK233" s="137">
        <f t="shared" si="29"/>
        <v>0</v>
      </c>
      <c r="BL233" s="14" t="s">
        <v>123</v>
      </c>
      <c r="BM233" s="136" t="s">
        <v>704</v>
      </c>
    </row>
    <row r="234" spans="2:65" s="1" customFormat="1" ht="16.5" customHeight="1" x14ac:dyDescent="0.2">
      <c r="B234" s="124"/>
      <c r="C234" s="149" t="s">
        <v>421</v>
      </c>
      <c r="D234" s="149" t="s">
        <v>2752</v>
      </c>
      <c r="E234" s="150" t="s">
        <v>3065</v>
      </c>
      <c r="F234" s="151" t="s">
        <v>3066</v>
      </c>
      <c r="G234" s="152" t="s">
        <v>408</v>
      </c>
      <c r="H234" s="153">
        <v>20</v>
      </c>
      <c r="I234" s="154"/>
      <c r="J234" s="155">
        <f t="shared" si="20"/>
        <v>0</v>
      </c>
      <c r="K234" s="151" t="s">
        <v>122</v>
      </c>
      <c r="L234" s="156"/>
      <c r="M234" s="157" t="s">
        <v>3</v>
      </c>
      <c r="N234" s="158" t="s">
        <v>39</v>
      </c>
      <c r="P234" s="134">
        <f t="shared" si="21"/>
        <v>0</v>
      </c>
      <c r="Q234" s="134">
        <v>1.6000000000000001E-4</v>
      </c>
      <c r="R234" s="134">
        <f t="shared" si="22"/>
        <v>3.2000000000000002E-3</v>
      </c>
      <c r="S234" s="134">
        <v>0</v>
      </c>
      <c r="T234" s="135">
        <f t="shared" si="23"/>
        <v>0</v>
      </c>
      <c r="AR234" s="136" t="s">
        <v>137</v>
      </c>
      <c r="AT234" s="136" t="s">
        <v>2752</v>
      </c>
      <c r="AU234" s="136" t="s">
        <v>68</v>
      </c>
      <c r="AY234" s="14" t="s">
        <v>115</v>
      </c>
      <c r="BE234" s="137">
        <f t="shared" si="24"/>
        <v>0</v>
      </c>
      <c r="BF234" s="137">
        <f t="shared" si="25"/>
        <v>0</v>
      </c>
      <c r="BG234" s="137">
        <f t="shared" si="26"/>
        <v>0</v>
      </c>
      <c r="BH234" s="137">
        <f t="shared" si="27"/>
        <v>0</v>
      </c>
      <c r="BI234" s="137">
        <f t="shared" si="28"/>
        <v>0</v>
      </c>
      <c r="BJ234" s="14" t="s">
        <v>76</v>
      </c>
      <c r="BK234" s="137">
        <f t="shared" si="29"/>
        <v>0</v>
      </c>
      <c r="BL234" s="14" t="s">
        <v>123</v>
      </c>
      <c r="BM234" s="136" t="s">
        <v>707</v>
      </c>
    </row>
    <row r="235" spans="2:65" s="1" customFormat="1" ht="16.5" customHeight="1" x14ac:dyDescent="0.2">
      <c r="B235" s="124"/>
      <c r="C235" s="149" t="s">
        <v>708</v>
      </c>
      <c r="D235" s="149" t="s">
        <v>2752</v>
      </c>
      <c r="E235" s="150" t="s">
        <v>3067</v>
      </c>
      <c r="F235" s="151" t="s">
        <v>3068</v>
      </c>
      <c r="G235" s="152" t="s">
        <v>408</v>
      </c>
      <c r="H235" s="153">
        <v>20</v>
      </c>
      <c r="I235" s="154"/>
      <c r="J235" s="155">
        <f t="shared" si="20"/>
        <v>0</v>
      </c>
      <c r="K235" s="151" t="s">
        <v>122</v>
      </c>
      <c r="L235" s="156"/>
      <c r="M235" s="157" t="s">
        <v>3</v>
      </c>
      <c r="N235" s="158" t="s">
        <v>39</v>
      </c>
      <c r="P235" s="134">
        <f t="shared" si="21"/>
        <v>0</v>
      </c>
      <c r="Q235" s="134">
        <v>1.4999999999999999E-4</v>
      </c>
      <c r="R235" s="134">
        <f t="shared" si="22"/>
        <v>2.9999999999999996E-3</v>
      </c>
      <c r="S235" s="134">
        <v>0</v>
      </c>
      <c r="T235" s="135">
        <f t="shared" si="23"/>
        <v>0</v>
      </c>
      <c r="AR235" s="136" t="s">
        <v>137</v>
      </c>
      <c r="AT235" s="136" t="s">
        <v>2752</v>
      </c>
      <c r="AU235" s="136" t="s">
        <v>68</v>
      </c>
      <c r="AY235" s="14" t="s">
        <v>115</v>
      </c>
      <c r="BE235" s="137">
        <f t="shared" si="24"/>
        <v>0</v>
      </c>
      <c r="BF235" s="137">
        <f t="shared" si="25"/>
        <v>0</v>
      </c>
      <c r="BG235" s="137">
        <f t="shared" si="26"/>
        <v>0</v>
      </c>
      <c r="BH235" s="137">
        <f t="shared" si="27"/>
        <v>0</v>
      </c>
      <c r="BI235" s="137">
        <f t="shared" si="28"/>
        <v>0</v>
      </c>
      <c r="BJ235" s="14" t="s">
        <v>76</v>
      </c>
      <c r="BK235" s="137">
        <f t="shared" si="29"/>
        <v>0</v>
      </c>
      <c r="BL235" s="14" t="s">
        <v>123</v>
      </c>
      <c r="BM235" s="136" t="s">
        <v>711</v>
      </c>
    </row>
    <row r="236" spans="2:65" s="1" customFormat="1" ht="16.5" customHeight="1" x14ac:dyDescent="0.2">
      <c r="B236" s="124"/>
      <c r="C236" s="149" t="s">
        <v>424</v>
      </c>
      <c r="D236" s="149" t="s">
        <v>2752</v>
      </c>
      <c r="E236" s="150" t="s">
        <v>3069</v>
      </c>
      <c r="F236" s="151" t="s">
        <v>3070</v>
      </c>
      <c r="G236" s="152" t="s">
        <v>408</v>
      </c>
      <c r="H236" s="153">
        <v>20</v>
      </c>
      <c r="I236" s="154"/>
      <c r="J236" s="155">
        <f t="shared" si="20"/>
        <v>0</v>
      </c>
      <c r="K236" s="151" t="s">
        <v>122</v>
      </c>
      <c r="L236" s="156"/>
      <c r="M236" s="157" t="s">
        <v>3</v>
      </c>
      <c r="N236" s="158" t="s">
        <v>39</v>
      </c>
      <c r="P236" s="134">
        <f t="shared" si="21"/>
        <v>0</v>
      </c>
      <c r="Q236" s="134">
        <v>4.0000000000000003E-5</v>
      </c>
      <c r="R236" s="134">
        <f t="shared" si="22"/>
        <v>8.0000000000000004E-4</v>
      </c>
      <c r="S236" s="134">
        <v>0</v>
      </c>
      <c r="T236" s="135">
        <f t="shared" si="23"/>
        <v>0</v>
      </c>
      <c r="AR236" s="136" t="s">
        <v>137</v>
      </c>
      <c r="AT236" s="136" t="s">
        <v>2752</v>
      </c>
      <c r="AU236" s="136" t="s">
        <v>68</v>
      </c>
      <c r="AY236" s="14" t="s">
        <v>115</v>
      </c>
      <c r="BE236" s="137">
        <f t="shared" si="24"/>
        <v>0</v>
      </c>
      <c r="BF236" s="137">
        <f t="shared" si="25"/>
        <v>0</v>
      </c>
      <c r="BG236" s="137">
        <f t="shared" si="26"/>
        <v>0</v>
      </c>
      <c r="BH236" s="137">
        <f t="shared" si="27"/>
        <v>0</v>
      </c>
      <c r="BI236" s="137">
        <f t="shared" si="28"/>
        <v>0</v>
      </c>
      <c r="BJ236" s="14" t="s">
        <v>76</v>
      </c>
      <c r="BK236" s="137">
        <f t="shared" si="29"/>
        <v>0</v>
      </c>
      <c r="BL236" s="14" t="s">
        <v>123</v>
      </c>
      <c r="BM236" s="136" t="s">
        <v>714</v>
      </c>
    </row>
    <row r="237" spans="2:65" s="1" customFormat="1" ht="16.5" customHeight="1" x14ac:dyDescent="0.2">
      <c r="B237" s="124"/>
      <c r="C237" s="149" t="s">
        <v>716</v>
      </c>
      <c r="D237" s="149" t="s">
        <v>2752</v>
      </c>
      <c r="E237" s="150" t="s">
        <v>3071</v>
      </c>
      <c r="F237" s="151" t="s">
        <v>3072</v>
      </c>
      <c r="G237" s="152" t="s">
        <v>408</v>
      </c>
      <c r="H237" s="153">
        <v>20</v>
      </c>
      <c r="I237" s="154"/>
      <c r="J237" s="155">
        <f t="shared" si="20"/>
        <v>0</v>
      </c>
      <c r="K237" s="151" t="s">
        <v>122</v>
      </c>
      <c r="L237" s="156"/>
      <c r="M237" s="157" t="s">
        <v>3</v>
      </c>
      <c r="N237" s="158" t="s">
        <v>39</v>
      </c>
      <c r="P237" s="134">
        <f t="shared" si="21"/>
        <v>0</v>
      </c>
      <c r="Q237" s="134">
        <v>4.0000000000000003E-5</v>
      </c>
      <c r="R237" s="134">
        <f t="shared" si="22"/>
        <v>8.0000000000000004E-4</v>
      </c>
      <c r="S237" s="134">
        <v>0</v>
      </c>
      <c r="T237" s="135">
        <f t="shared" si="23"/>
        <v>0</v>
      </c>
      <c r="AR237" s="136" t="s">
        <v>137</v>
      </c>
      <c r="AT237" s="136" t="s">
        <v>2752</v>
      </c>
      <c r="AU237" s="136" t="s">
        <v>68</v>
      </c>
      <c r="AY237" s="14" t="s">
        <v>115</v>
      </c>
      <c r="BE237" s="137">
        <f t="shared" si="24"/>
        <v>0</v>
      </c>
      <c r="BF237" s="137">
        <f t="shared" si="25"/>
        <v>0</v>
      </c>
      <c r="BG237" s="137">
        <f t="shared" si="26"/>
        <v>0</v>
      </c>
      <c r="BH237" s="137">
        <f t="shared" si="27"/>
        <v>0</v>
      </c>
      <c r="BI237" s="137">
        <f t="shared" si="28"/>
        <v>0</v>
      </c>
      <c r="BJ237" s="14" t="s">
        <v>76</v>
      </c>
      <c r="BK237" s="137">
        <f t="shared" si="29"/>
        <v>0</v>
      </c>
      <c r="BL237" s="14" t="s">
        <v>123</v>
      </c>
      <c r="BM237" s="136" t="s">
        <v>719</v>
      </c>
    </row>
    <row r="238" spans="2:65" s="1" customFormat="1" ht="16.5" customHeight="1" x14ac:dyDescent="0.2">
      <c r="B238" s="124"/>
      <c r="C238" s="149" t="s">
        <v>428</v>
      </c>
      <c r="D238" s="149" t="s">
        <v>2752</v>
      </c>
      <c r="E238" s="150" t="s">
        <v>3073</v>
      </c>
      <c r="F238" s="151" t="s">
        <v>3074</v>
      </c>
      <c r="G238" s="152" t="s">
        <v>408</v>
      </c>
      <c r="H238" s="153">
        <v>20</v>
      </c>
      <c r="I238" s="154"/>
      <c r="J238" s="155">
        <f t="shared" si="20"/>
        <v>0</v>
      </c>
      <c r="K238" s="151" t="s">
        <v>122</v>
      </c>
      <c r="L238" s="156"/>
      <c r="M238" s="157" t="s">
        <v>3</v>
      </c>
      <c r="N238" s="158" t="s">
        <v>39</v>
      </c>
      <c r="P238" s="134">
        <f t="shared" si="21"/>
        <v>0</v>
      </c>
      <c r="Q238" s="134">
        <v>5.0000000000000002E-5</v>
      </c>
      <c r="R238" s="134">
        <f t="shared" si="22"/>
        <v>1E-3</v>
      </c>
      <c r="S238" s="134">
        <v>0</v>
      </c>
      <c r="T238" s="135">
        <f t="shared" si="23"/>
        <v>0</v>
      </c>
      <c r="AR238" s="136" t="s">
        <v>137</v>
      </c>
      <c r="AT238" s="136" t="s">
        <v>2752</v>
      </c>
      <c r="AU238" s="136" t="s">
        <v>68</v>
      </c>
      <c r="AY238" s="14" t="s">
        <v>115</v>
      </c>
      <c r="BE238" s="137">
        <f t="shared" si="24"/>
        <v>0</v>
      </c>
      <c r="BF238" s="137">
        <f t="shared" si="25"/>
        <v>0</v>
      </c>
      <c r="BG238" s="137">
        <f t="shared" si="26"/>
        <v>0</v>
      </c>
      <c r="BH238" s="137">
        <f t="shared" si="27"/>
        <v>0</v>
      </c>
      <c r="BI238" s="137">
        <f t="shared" si="28"/>
        <v>0</v>
      </c>
      <c r="BJ238" s="14" t="s">
        <v>76</v>
      </c>
      <c r="BK238" s="137">
        <f t="shared" si="29"/>
        <v>0</v>
      </c>
      <c r="BL238" s="14" t="s">
        <v>123</v>
      </c>
      <c r="BM238" s="136" t="s">
        <v>722</v>
      </c>
    </row>
    <row r="239" spans="2:65" s="1" customFormat="1" ht="16.5" customHeight="1" x14ac:dyDescent="0.2">
      <c r="B239" s="124"/>
      <c r="C239" s="149" t="s">
        <v>723</v>
      </c>
      <c r="D239" s="149" t="s">
        <v>2752</v>
      </c>
      <c r="E239" s="150" t="s">
        <v>3075</v>
      </c>
      <c r="F239" s="151" t="s">
        <v>3076</v>
      </c>
      <c r="G239" s="152" t="s">
        <v>408</v>
      </c>
      <c r="H239" s="153">
        <v>5</v>
      </c>
      <c r="I239" s="154"/>
      <c r="J239" s="155">
        <f t="shared" si="20"/>
        <v>0</v>
      </c>
      <c r="K239" s="151" t="s">
        <v>122</v>
      </c>
      <c r="L239" s="156"/>
      <c r="M239" s="157" t="s">
        <v>3</v>
      </c>
      <c r="N239" s="158" t="s">
        <v>39</v>
      </c>
      <c r="P239" s="134">
        <f t="shared" si="21"/>
        <v>0</v>
      </c>
      <c r="Q239" s="134">
        <v>8.5199999999999998E-3</v>
      </c>
      <c r="R239" s="134">
        <f t="shared" si="22"/>
        <v>4.2599999999999999E-2</v>
      </c>
      <c r="S239" s="134">
        <v>0</v>
      </c>
      <c r="T239" s="135">
        <f t="shared" si="23"/>
        <v>0</v>
      </c>
      <c r="AR239" s="136" t="s">
        <v>137</v>
      </c>
      <c r="AT239" s="136" t="s">
        <v>2752</v>
      </c>
      <c r="AU239" s="136" t="s">
        <v>68</v>
      </c>
      <c r="AY239" s="14" t="s">
        <v>115</v>
      </c>
      <c r="BE239" s="137">
        <f t="shared" si="24"/>
        <v>0</v>
      </c>
      <c r="BF239" s="137">
        <f t="shared" si="25"/>
        <v>0</v>
      </c>
      <c r="BG239" s="137">
        <f t="shared" si="26"/>
        <v>0</v>
      </c>
      <c r="BH239" s="137">
        <f t="shared" si="27"/>
        <v>0</v>
      </c>
      <c r="BI239" s="137">
        <f t="shared" si="28"/>
        <v>0</v>
      </c>
      <c r="BJ239" s="14" t="s">
        <v>76</v>
      </c>
      <c r="BK239" s="137">
        <f t="shared" si="29"/>
        <v>0</v>
      </c>
      <c r="BL239" s="14" t="s">
        <v>123</v>
      </c>
      <c r="BM239" s="136" t="s">
        <v>726</v>
      </c>
    </row>
    <row r="240" spans="2:65" s="1" customFormat="1" ht="16.5" customHeight="1" x14ac:dyDescent="0.2">
      <c r="B240" s="124"/>
      <c r="C240" s="149" t="s">
        <v>431</v>
      </c>
      <c r="D240" s="149" t="s">
        <v>2752</v>
      </c>
      <c r="E240" s="150" t="s">
        <v>3077</v>
      </c>
      <c r="F240" s="151" t="s">
        <v>3078</v>
      </c>
      <c r="G240" s="152" t="s">
        <v>408</v>
      </c>
      <c r="H240" s="153">
        <v>5</v>
      </c>
      <c r="I240" s="154"/>
      <c r="J240" s="155">
        <f t="shared" si="20"/>
        <v>0</v>
      </c>
      <c r="K240" s="151" t="s">
        <v>122</v>
      </c>
      <c r="L240" s="156"/>
      <c r="M240" s="157" t="s">
        <v>3</v>
      </c>
      <c r="N240" s="158" t="s">
        <v>39</v>
      </c>
      <c r="P240" s="134">
        <f t="shared" si="21"/>
        <v>0</v>
      </c>
      <c r="Q240" s="134">
        <v>7.4200000000000004E-3</v>
      </c>
      <c r="R240" s="134">
        <f t="shared" si="22"/>
        <v>3.7100000000000001E-2</v>
      </c>
      <c r="S240" s="134">
        <v>0</v>
      </c>
      <c r="T240" s="135">
        <f t="shared" si="23"/>
        <v>0</v>
      </c>
      <c r="AR240" s="136" t="s">
        <v>137</v>
      </c>
      <c r="AT240" s="136" t="s">
        <v>2752</v>
      </c>
      <c r="AU240" s="136" t="s">
        <v>68</v>
      </c>
      <c r="AY240" s="14" t="s">
        <v>115</v>
      </c>
      <c r="BE240" s="137">
        <f t="shared" si="24"/>
        <v>0</v>
      </c>
      <c r="BF240" s="137">
        <f t="shared" si="25"/>
        <v>0</v>
      </c>
      <c r="BG240" s="137">
        <f t="shared" si="26"/>
        <v>0</v>
      </c>
      <c r="BH240" s="137">
        <f t="shared" si="27"/>
        <v>0</v>
      </c>
      <c r="BI240" s="137">
        <f t="shared" si="28"/>
        <v>0</v>
      </c>
      <c r="BJ240" s="14" t="s">
        <v>76</v>
      </c>
      <c r="BK240" s="137">
        <f t="shared" si="29"/>
        <v>0</v>
      </c>
      <c r="BL240" s="14" t="s">
        <v>123</v>
      </c>
      <c r="BM240" s="136" t="s">
        <v>729</v>
      </c>
    </row>
    <row r="241" spans="2:65" s="1" customFormat="1" ht="16.5" customHeight="1" x14ac:dyDescent="0.2">
      <c r="B241" s="124"/>
      <c r="C241" s="149" t="s">
        <v>730</v>
      </c>
      <c r="D241" s="149" t="s">
        <v>2752</v>
      </c>
      <c r="E241" s="150" t="s">
        <v>3079</v>
      </c>
      <c r="F241" s="151" t="s">
        <v>3080</v>
      </c>
      <c r="G241" s="152" t="s">
        <v>408</v>
      </c>
      <c r="H241" s="153">
        <v>5</v>
      </c>
      <c r="I241" s="154"/>
      <c r="J241" s="155">
        <f t="shared" si="20"/>
        <v>0</v>
      </c>
      <c r="K241" s="151" t="s">
        <v>122</v>
      </c>
      <c r="L241" s="156"/>
      <c r="M241" s="157" t="s">
        <v>3</v>
      </c>
      <c r="N241" s="158" t="s">
        <v>39</v>
      </c>
      <c r="P241" s="134">
        <f t="shared" si="21"/>
        <v>0</v>
      </c>
      <c r="Q241" s="134">
        <v>1.167E-2</v>
      </c>
      <c r="R241" s="134">
        <f t="shared" si="22"/>
        <v>5.8349999999999999E-2</v>
      </c>
      <c r="S241" s="134">
        <v>0</v>
      </c>
      <c r="T241" s="135">
        <f t="shared" si="23"/>
        <v>0</v>
      </c>
      <c r="AR241" s="136" t="s">
        <v>137</v>
      </c>
      <c r="AT241" s="136" t="s">
        <v>2752</v>
      </c>
      <c r="AU241" s="136" t="s">
        <v>68</v>
      </c>
      <c r="AY241" s="14" t="s">
        <v>115</v>
      </c>
      <c r="BE241" s="137">
        <f t="shared" si="24"/>
        <v>0</v>
      </c>
      <c r="BF241" s="137">
        <f t="shared" si="25"/>
        <v>0</v>
      </c>
      <c r="BG241" s="137">
        <f t="shared" si="26"/>
        <v>0</v>
      </c>
      <c r="BH241" s="137">
        <f t="shared" si="27"/>
        <v>0</v>
      </c>
      <c r="BI241" s="137">
        <f t="shared" si="28"/>
        <v>0</v>
      </c>
      <c r="BJ241" s="14" t="s">
        <v>76</v>
      </c>
      <c r="BK241" s="137">
        <f t="shared" si="29"/>
        <v>0</v>
      </c>
      <c r="BL241" s="14" t="s">
        <v>123</v>
      </c>
      <c r="BM241" s="136" t="s">
        <v>733</v>
      </c>
    </row>
    <row r="242" spans="2:65" s="1" customFormat="1" ht="16.5" customHeight="1" x14ac:dyDescent="0.2">
      <c r="B242" s="124"/>
      <c r="C242" s="149" t="s">
        <v>435</v>
      </c>
      <c r="D242" s="149" t="s">
        <v>2752</v>
      </c>
      <c r="E242" s="150" t="s">
        <v>3081</v>
      </c>
      <c r="F242" s="151" t="s">
        <v>3082</v>
      </c>
      <c r="G242" s="152" t="s">
        <v>408</v>
      </c>
      <c r="H242" s="153">
        <v>5</v>
      </c>
      <c r="I242" s="154"/>
      <c r="J242" s="155">
        <f t="shared" si="20"/>
        <v>0</v>
      </c>
      <c r="K242" s="151" t="s">
        <v>122</v>
      </c>
      <c r="L242" s="156"/>
      <c r="M242" s="157" t="s">
        <v>3</v>
      </c>
      <c r="N242" s="158" t="s">
        <v>39</v>
      </c>
      <c r="P242" s="134">
        <f t="shared" si="21"/>
        <v>0</v>
      </c>
      <c r="Q242" s="134">
        <v>8.9099999999999995E-3</v>
      </c>
      <c r="R242" s="134">
        <f t="shared" si="22"/>
        <v>4.4549999999999999E-2</v>
      </c>
      <c r="S242" s="134">
        <v>0</v>
      </c>
      <c r="T242" s="135">
        <f t="shared" si="23"/>
        <v>0</v>
      </c>
      <c r="AR242" s="136" t="s">
        <v>137</v>
      </c>
      <c r="AT242" s="136" t="s">
        <v>2752</v>
      </c>
      <c r="AU242" s="136" t="s">
        <v>68</v>
      </c>
      <c r="AY242" s="14" t="s">
        <v>115</v>
      </c>
      <c r="BE242" s="137">
        <f t="shared" si="24"/>
        <v>0</v>
      </c>
      <c r="BF242" s="137">
        <f t="shared" si="25"/>
        <v>0</v>
      </c>
      <c r="BG242" s="137">
        <f t="shared" si="26"/>
        <v>0</v>
      </c>
      <c r="BH242" s="137">
        <f t="shared" si="27"/>
        <v>0</v>
      </c>
      <c r="BI242" s="137">
        <f t="shared" si="28"/>
        <v>0</v>
      </c>
      <c r="BJ242" s="14" t="s">
        <v>76</v>
      </c>
      <c r="BK242" s="137">
        <f t="shared" si="29"/>
        <v>0</v>
      </c>
      <c r="BL242" s="14" t="s">
        <v>123</v>
      </c>
      <c r="BM242" s="136" t="s">
        <v>736</v>
      </c>
    </row>
    <row r="243" spans="2:65" s="1" customFormat="1" ht="16.5" customHeight="1" x14ac:dyDescent="0.2">
      <c r="B243" s="124"/>
      <c r="C243" s="149" t="s">
        <v>737</v>
      </c>
      <c r="D243" s="149" t="s">
        <v>2752</v>
      </c>
      <c r="E243" s="150" t="s">
        <v>3083</v>
      </c>
      <c r="F243" s="151" t="s">
        <v>3084</v>
      </c>
      <c r="G243" s="152" t="s">
        <v>408</v>
      </c>
      <c r="H243" s="153">
        <v>5</v>
      </c>
      <c r="I243" s="154"/>
      <c r="J243" s="155">
        <f t="shared" si="20"/>
        <v>0</v>
      </c>
      <c r="K243" s="151" t="s">
        <v>122</v>
      </c>
      <c r="L243" s="156"/>
      <c r="M243" s="157" t="s">
        <v>3</v>
      </c>
      <c r="N243" s="158" t="s">
        <v>39</v>
      </c>
      <c r="P243" s="134">
        <f t="shared" si="21"/>
        <v>0</v>
      </c>
      <c r="Q243" s="134">
        <v>7.5700000000000003E-3</v>
      </c>
      <c r="R243" s="134">
        <f t="shared" si="22"/>
        <v>3.7850000000000002E-2</v>
      </c>
      <c r="S243" s="134">
        <v>0</v>
      </c>
      <c r="T243" s="135">
        <f t="shared" si="23"/>
        <v>0</v>
      </c>
      <c r="AR243" s="136" t="s">
        <v>137</v>
      </c>
      <c r="AT243" s="136" t="s">
        <v>2752</v>
      </c>
      <c r="AU243" s="136" t="s">
        <v>68</v>
      </c>
      <c r="AY243" s="14" t="s">
        <v>115</v>
      </c>
      <c r="BE243" s="137">
        <f t="shared" si="24"/>
        <v>0</v>
      </c>
      <c r="BF243" s="137">
        <f t="shared" si="25"/>
        <v>0</v>
      </c>
      <c r="BG243" s="137">
        <f t="shared" si="26"/>
        <v>0</v>
      </c>
      <c r="BH243" s="137">
        <f t="shared" si="27"/>
        <v>0</v>
      </c>
      <c r="BI243" s="137">
        <f t="shared" si="28"/>
        <v>0</v>
      </c>
      <c r="BJ243" s="14" t="s">
        <v>76</v>
      </c>
      <c r="BK243" s="137">
        <f t="shared" si="29"/>
        <v>0</v>
      </c>
      <c r="BL243" s="14" t="s">
        <v>123</v>
      </c>
      <c r="BM243" s="136" t="s">
        <v>740</v>
      </c>
    </row>
    <row r="244" spans="2:65" s="1" customFormat="1" ht="16.5" customHeight="1" x14ac:dyDescent="0.2">
      <c r="B244" s="124"/>
      <c r="C244" s="149" t="s">
        <v>438</v>
      </c>
      <c r="D244" s="149" t="s">
        <v>2752</v>
      </c>
      <c r="E244" s="150" t="s">
        <v>3085</v>
      </c>
      <c r="F244" s="151" t="s">
        <v>3086</v>
      </c>
      <c r="G244" s="152" t="s">
        <v>408</v>
      </c>
      <c r="H244" s="153">
        <v>5</v>
      </c>
      <c r="I244" s="154"/>
      <c r="J244" s="155">
        <f t="shared" si="20"/>
        <v>0</v>
      </c>
      <c r="K244" s="151" t="s">
        <v>122</v>
      </c>
      <c r="L244" s="156"/>
      <c r="M244" s="157" t="s">
        <v>3</v>
      </c>
      <c r="N244" s="158" t="s">
        <v>39</v>
      </c>
      <c r="P244" s="134">
        <f t="shared" si="21"/>
        <v>0</v>
      </c>
      <c r="Q244" s="134">
        <v>8.0000000000000002E-3</v>
      </c>
      <c r="R244" s="134">
        <f t="shared" si="22"/>
        <v>0.04</v>
      </c>
      <c r="S244" s="134">
        <v>0</v>
      </c>
      <c r="T244" s="135">
        <f t="shared" si="23"/>
        <v>0</v>
      </c>
      <c r="AR244" s="136" t="s">
        <v>137</v>
      </c>
      <c r="AT244" s="136" t="s">
        <v>2752</v>
      </c>
      <c r="AU244" s="136" t="s">
        <v>68</v>
      </c>
      <c r="AY244" s="14" t="s">
        <v>115</v>
      </c>
      <c r="BE244" s="137">
        <f t="shared" si="24"/>
        <v>0</v>
      </c>
      <c r="BF244" s="137">
        <f t="shared" si="25"/>
        <v>0</v>
      </c>
      <c r="BG244" s="137">
        <f t="shared" si="26"/>
        <v>0</v>
      </c>
      <c r="BH244" s="137">
        <f t="shared" si="27"/>
        <v>0</v>
      </c>
      <c r="BI244" s="137">
        <f t="shared" si="28"/>
        <v>0</v>
      </c>
      <c r="BJ244" s="14" t="s">
        <v>76</v>
      </c>
      <c r="BK244" s="137">
        <f t="shared" si="29"/>
        <v>0</v>
      </c>
      <c r="BL244" s="14" t="s">
        <v>123</v>
      </c>
      <c r="BM244" s="136" t="s">
        <v>743</v>
      </c>
    </row>
    <row r="245" spans="2:65" s="1" customFormat="1" ht="16.5" customHeight="1" x14ac:dyDescent="0.2">
      <c r="B245" s="124"/>
      <c r="C245" s="149" t="s">
        <v>744</v>
      </c>
      <c r="D245" s="149" t="s">
        <v>2752</v>
      </c>
      <c r="E245" s="150" t="s">
        <v>3087</v>
      </c>
      <c r="F245" s="151" t="s">
        <v>3088</v>
      </c>
      <c r="G245" s="152" t="s">
        <v>408</v>
      </c>
      <c r="H245" s="153">
        <v>5</v>
      </c>
      <c r="I245" s="154"/>
      <c r="J245" s="155">
        <f t="shared" si="20"/>
        <v>0</v>
      </c>
      <c r="K245" s="151" t="s">
        <v>122</v>
      </c>
      <c r="L245" s="156"/>
      <c r="M245" s="157" t="s">
        <v>3</v>
      </c>
      <c r="N245" s="158" t="s">
        <v>39</v>
      </c>
      <c r="P245" s="134">
        <f t="shared" si="21"/>
        <v>0</v>
      </c>
      <c r="Q245" s="134">
        <v>8.0000000000000002E-3</v>
      </c>
      <c r="R245" s="134">
        <f t="shared" si="22"/>
        <v>0.04</v>
      </c>
      <c r="S245" s="134">
        <v>0</v>
      </c>
      <c r="T245" s="135">
        <f t="shared" si="23"/>
        <v>0</v>
      </c>
      <c r="AR245" s="136" t="s">
        <v>137</v>
      </c>
      <c r="AT245" s="136" t="s">
        <v>2752</v>
      </c>
      <c r="AU245" s="136" t="s">
        <v>68</v>
      </c>
      <c r="AY245" s="14" t="s">
        <v>115</v>
      </c>
      <c r="BE245" s="137">
        <f t="shared" si="24"/>
        <v>0</v>
      </c>
      <c r="BF245" s="137">
        <f t="shared" si="25"/>
        <v>0</v>
      </c>
      <c r="BG245" s="137">
        <f t="shared" si="26"/>
        <v>0</v>
      </c>
      <c r="BH245" s="137">
        <f t="shared" si="27"/>
        <v>0</v>
      </c>
      <c r="BI245" s="137">
        <f t="shared" si="28"/>
        <v>0</v>
      </c>
      <c r="BJ245" s="14" t="s">
        <v>76</v>
      </c>
      <c r="BK245" s="137">
        <f t="shared" si="29"/>
        <v>0</v>
      </c>
      <c r="BL245" s="14" t="s">
        <v>123</v>
      </c>
      <c r="BM245" s="136" t="s">
        <v>747</v>
      </c>
    </row>
    <row r="246" spans="2:65" s="1" customFormat="1" ht="16.5" customHeight="1" x14ac:dyDescent="0.2">
      <c r="B246" s="124"/>
      <c r="C246" s="149" t="s">
        <v>442</v>
      </c>
      <c r="D246" s="149" t="s">
        <v>2752</v>
      </c>
      <c r="E246" s="150" t="s">
        <v>3089</v>
      </c>
      <c r="F246" s="151" t="s">
        <v>3090</v>
      </c>
      <c r="G246" s="152" t="s">
        <v>408</v>
      </c>
      <c r="H246" s="153">
        <v>5</v>
      </c>
      <c r="I246" s="154"/>
      <c r="J246" s="155">
        <f t="shared" si="20"/>
        <v>0</v>
      </c>
      <c r="K246" s="151" t="s">
        <v>122</v>
      </c>
      <c r="L246" s="156"/>
      <c r="M246" s="157" t="s">
        <v>3</v>
      </c>
      <c r="N246" s="158" t="s">
        <v>39</v>
      </c>
      <c r="P246" s="134">
        <f t="shared" si="21"/>
        <v>0</v>
      </c>
      <c r="Q246" s="134">
        <v>1.2109999999999999E-2</v>
      </c>
      <c r="R246" s="134">
        <f t="shared" si="22"/>
        <v>6.0549999999999993E-2</v>
      </c>
      <c r="S246" s="134">
        <v>0</v>
      </c>
      <c r="T246" s="135">
        <f t="shared" si="23"/>
        <v>0</v>
      </c>
      <c r="AR246" s="136" t="s">
        <v>137</v>
      </c>
      <c r="AT246" s="136" t="s">
        <v>2752</v>
      </c>
      <c r="AU246" s="136" t="s">
        <v>68</v>
      </c>
      <c r="AY246" s="14" t="s">
        <v>115</v>
      </c>
      <c r="BE246" s="137">
        <f t="shared" si="24"/>
        <v>0</v>
      </c>
      <c r="BF246" s="137">
        <f t="shared" si="25"/>
        <v>0</v>
      </c>
      <c r="BG246" s="137">
        <f t="shared" si="26"/>
        <v>0</v>
      </c>
      <c r="BH246" s="137">
        <f t="shared" si="27"/>
        <v>0</v>
      </c>
      <c r="BI246" s="137">
        <f t="shared" si="28"/>
        <v>0</v>
      </c>
      <c r="BJ246" s="14" t="s">
        <v>76</v>
      </c>
      <c r="BK246" s="137">
        <f t="shared" si="29"/>
        <v>0</v>
      </c>
      <c r="BL246" s="14" t="s">
        <v>123</v>
      </c>
      <c r="BM246" s="136" t="s">
        <v>751</v>
      </c>
    </row>
    <row r="247" spans="2:65" s="1" customFormat="1" ht="16.5" customHeight="1" x14ac:dyDescent="0.2">
      <c r="B247" s="124"/>
      <c r="C247" s="149" t="s">
        <v>752</v>
      </c>
      <c r="D247" s="149" t="s">
        <v>2752</v>
      </c>
      <c r="E247" s="150" t="s">
        <v>3091</v>
      </c>
      <c r="F247" s="151" t="s">
        <v>3092</v>
      </c>
      <c r="G247" s="152" t="s">
        <v>408</v>
      </c>
      <c r="H247" s="153">
        <v>20</v>
      </c>
      <c r="I247" s="154"/>
      <c r="J247" s="155">
        <f t="shared" si="20"/>
        <v>0</v>
      </c>
      <c r="K247" s="151" t="s">
        <v>122</v>
      </c>
      <c r="L247" s="156"/>
      <c r="M247" s="157" t="s">
        <v>3</v>
      </c>
      <c r="N247" s="158" t="s">
        <v>39</v>
      </c>
      <c r="P247" s="134">
        <f t="shared" si="21"/>
        <v>0</v>
      </c>
      <c r="Q247" s="134">
        <v>2.0000000000000002E-5</v>
      </c>
      <c r="R247" s="134">
        <f t="shared" si="22"/>
        <v>4.0000000000000002E-4</v>
      </c>
      <c r="S247" s="134">
        <v>0</v>
      </c>
      <c r="T247" s="135">
        <f t="shared" si="23"/>
        <v>0</v>
      </c>
      <c r="AR247" s="136" t="s">
        <v>137</v>
      </c>
      <c r="AT247" s="136" t="s">
        <v>2752</v>
      </c>
      <c r="AU247" s="136" t="s">
        <v>68</v>
      </c>
      <c r="AY247" s="14" t="s">
        <v>115</v>
      </c>
      <c r="BE247" s="137">
        <f t="shared" si="24"/>
        <v>0</v>
      </c>
      <c r="BF247" s="137">
        <f t="shared" si="25"/>
        <v>0</v>
      </c>
      <c r="BG247" s="137">
        <f t="shared" si="26"/>
        <v>0</v>
      </c>
      <c r="BH247" s="137">
        <f t="shared" si="27"/>
        <v>0</v>
      </c>
      <c r="BI247" s="137">
        <f t="shared" si="28"/>
        <v>0</v>
      </c>
      <c r="BJ247" s="14" t="s">
        <v>76</v>
      </c>
      <c r="BK247" s="137">
        <f t="shared" si="29"/>
        <v>0</v>
      </c>
      <c r="BL247" s="14" t="s">
        <v>123</v>
      </c>
      <c r="BM247" s="136" t="s">
        <v>755</v>
      </c>
    </row>
    <row r="248" spans="2:65" s="1" customFormat="1" ht="16.5" customHeight="1" x14ac:dyDescent="0.2">
      <c r="B248" s="124"/>
      <c r="C248" s="149" t="s">
        <v>445</v>
      </c>
      <c r="D248" s="149" t="s">
        <v>2752</v>
      </c>
      <c r="E248" s="150" t="s">
        <v>3093</v>
      </c>
      <c r="F248" s="151" t="s">
        <v>3094</v>
      </c>
      <c r="G248" s="152" t="s">
        <v>408</v>
      </c>
      <c r="H248" s="153">
        <v>20</v>
      </c>
      <c r="I248" s="154"/>
      <c r="J248" s="155">
        <f t="shared" si="20"/>
        <v>0</v>
      </c>
      <c r="K248" s="151" t="s">
        <v>122</v>
      </c>
      <c r="L248" s="156"/>
      <c r="M248" s="157" t="s">
        <v>3</v>
      </c>
      <c r="N248" s="158" t="s">
        <v>39</v>
      </c>
      <c r="P248" s="134">
        <f t="shared" si="21"/>
        <v>0</v>
      </c>
      <c r="Q248" s="134">
        <v>2.0000000000000002E-5</v>
      </c>
      <c r="R248" s="134">
        <f t="shared" si="22"/>
        <v>4.0000000000000002E-4</v>
      </c>
      <c r="S248" s="134">
        <v>0</v>
      </c>
      <c r="T248" s="135">
        <f t="shared" si="23"/>
        <v>0</v>
      </c>
      <c r="AR248" s="136" t="s">
        <v>137</v>
      </c>
      <c r="AT248" s="136" t="s">
        <v>2752</v>
      </c>
      <c r="AU248" s="136" t="s">
        <v>68</v>
      </c>
      <c r="AY248" s="14" t="s">
        <v>115</v>
      </c>
      <c r="BE248" s="137">
        <f t="shared" si="24"/>
        <v>0</v>
      </c>
      <c r="BF248" s="137">
        <f t="shared" si="25"/>
        <v>0</v>
      </c>
      <c r="BG248" s="137">
        <f t="shared" si="26"/>
        <v>0</v>
      </c>
      <c r="BH248" s="137">
        <f t="shared" si="27"/>
        <v>0</v>
      </c>
      <c r="BI248" s="137">
        <f t="shared" si="28"/>
        <v>0</v>
      </c>
      <c r="BJ248" s="14" t="s">
        <v>76</v>
      </c>
      <c r="BK248" s="137">
        <f t="shared" si="29"/>
        <v>0</v>
      </c>
      <c r="BL248" s="14" t="s">
        <v>123</v>
      </c>
      <c r="BM248" s="136" t="s">
        <v>758</v>
      </c>
    </row>
    <row r="249" spans="2:65" s="1" customFormat="1" ht="16.5" customHeight="1" x14ac:dyDescent="0.2">
      <c r="B249" s="124"/>
      <c r="C249" s="149" t="s">
        <v>759</v>
      </c>
      <c r="D249" s="149" t="s">
        <v>2752</v>
      </c>
      <c r="E249" s="150" t="s">
        <v>3095</v>
      </c>
      <c r="F249" s="151" t="s">
        <v>3096</v>
      </c>
      <c r="G249" s="152" t="s">
        <v>408</v>
      </c>
      <c r="H249" s="153">
        <v>20</v>
      </c>
      <c r="I249" s="154"/>
      <c r="J249" s="155">
        <f t="shared" si="20"/>
        <v>0</v>
      </c>
      <c r="K249" s="151" t="s">
        <v>122</v>
      </c>
      <c r="L249" s="156"/>
      <c r="M249" s="157" t="s">
        <v>3</v>
      </c>
      <c r="N249" s="158" t="s">
        <v>39</v>
      </c>
      <c r="P249" s="134">
        <f t="shared" si="21"/>
        <v>0</v>
      </c>
      <c r="Q249" s="134">
        <v>2.0000000000000002E-5</v>
      </c>
      <c r="R249" s="134">
        <f t="shared" si="22"/>
        <v>4.0000000000000002E-4</v>
      </c>
      <c r="S249" s="134">
        <v>0</v>
      </c>
      <c r="T249" s="135">
        <f t="shared" si="23"/>
        <v>0</v>
      </c>
      <c r="AR249" s="136" t="s">
        <v>137</v>
      </c>
      <c r="AT249" s="136" t="s">
        <v>2752</v>
      </c>
      <c r="AU249" s="136" t="s">
        <v>68</v>
      </c>
      <c r="AY249" s="14" t="s">
        <v>115</v>
      </c>
      <c r="BE249" s="137">
        <f t="shared" si="24"/>
        <v>0</v>
      </c>
      <c r="BF249" s="137">
        <f t="shared" si="25"/>
        <v>0</v>
      </c>
      <c r="BG249" s="137">
        <f t="shared" si="26"/>
        <v>0</v>
      </c>
      <c r="BH249" s="137">
        <f t="shared" si="27"/>
        <v>0</v>
      </c>
      <c r="BI249" s="137">
        <f t="shared" si="28"/>
        <v>0</v>
      </c>
      <c r="BJ249" s="14" t="s">
        <v>76</v>
      </c>
      <c r="BK249" s="137">
        <f t="shared" si="29"/>
        <v>0</v>
      </c>
      <c r="BL249" s="14" t="s">
        <v>123</v>
      </c>
      <c r="BM249" s="136" t="s">
        <v>762</v>
      </c>
    </row>
    <row r="250" spans="2:65" s="1" customFormat="1" ht="16.5" customHeight="1" x14ac:dyDescent="0.2">
      <c r="B250" s="124"/>
      <c r="C250" s="149" t="s">
        <v>449</v>
      </c>
      <c r="D250" s="149" t="s">
        <v>2752</v>
      </c>
      <c r="E250" s="150" t="s">
        <v>3097</v>
      </c>
      <c r="F250" s="151" t="s">
        <v>3098</v>
      </c>
      <c r="G250" s="152" t="s">
        <v>408</v>
      </c>
      <c r="H250" s="153">
        <v>20</v>
      </c>
      <c r="I250" s="154"/>
      <c r="J250" s="155">
        <f t="shared" si="20"/>
        <v>0</v>
      </c>
      <c r="K250" s="151" t="s">
        <v>122</v>
      </c>
      <c r="L250" s="156"/>
      <c r="M250" s="157" t="s">
        <v>3</v>
      </c>
      <c r="N250" s="158" t="s">
        <v>39</v>
      </c>
      <c r="P250" s="134">
        <f t="shared" si="21"/>
        <v>0</v>
      </c>
      <c r="Q250" s="134">
        <v>2.0000000000000002E-5</v>
      </c>
      <c r="R250" s="134">
        <f t="shared" si="22"/>
        <v>4.0000000000000002E-4</v>
      </c>
      <c r="S250" s="134">
        <v>0</v>
      </c>
      <c r="T250" s="135">
        <f t="shared" si="23"/>
        <v>0</v>
      </c>
      <c r="AR250" s="136" t="s">
        <v>137</v>
      </c>
      <c r="AT250" s="136" t="s">
        <v>2752</v>
      </c>
      <c r="AU250" s="136" t="s">
        <v>68</v>
      </c>
      <c r="AY250" s="14" t="s">
        <v>115</v>
      </c>
      <c r="BE250" s="137">
        <f t="shared" si="24"/>
        <v>0</v>
      </c>
      <c r="BF250" s="137">
        <f t="shared" si="25"/>
        <v>0</v>
      </c>
      <c r="BG250" s="137">
        <f t="shared" si="26"/>
        <v>0</v>
      </c>
      <c r="BH250" s="137">
        <f t="shared" si="27"/>
        <v>0</v>
      </c>
      <c r="BI250" s="137">
        <f t="shared" si="28"/>
        <v>0</v>
      </c>
      <c r="BJ250" s="14" t="s">
        <v>76</v>
      </c>
      <c r="BK250" s="137">
        <f t="shared" si="29"/>
        <v>0</v>
      </c>
      <c r="BL250" s="14" t="s">
        <v>123</v>
      </c>
      <c r="BM250" s="136" t="s">
        <v>765</v>
      </c>
    </row>
    <row r="251" spans="2:65" s="1" customFormat="1" ht="16.5" customHeight="1" x14ac:dyDescent="0.2">
      <c r="B251" s="124"/>
      <c r="C251" s="149" t="s">
        <v>766</v>
      </c>
      <c r="D251" s="149" t="s">
        <v>2752</v>
      </c>
      <c r="E251" s="150" t="s">
        <v>3099</v>
      </c>
      <c r="F251" s="151" t="s">
        <v>3100</v>
      </c>
      <c r="G251" s="152" t="s">
        <v>408</v>
      </c>
      <c r="H251" s="153">
        <v>20</v>
      </c>
      <c r="I251" s="154"/>
      <c r="J251" s="155">
        <f t="shared" si="20"/>
        <v>0</v>
      </c>
      <c r="K251" s="151" t="s">
        <v>122</v>
      </c>
      <c r="L251" s="156"/>
      <c r="M251" s="157" t="s">
        <v>3</v>
      </c>
      <c r="N251" s="158" t="s">
        <v>39</v>
      </c>
      <c r="P251" s="134">
        <f t="shared" si="21"/>
        <v>0</v>
      </c>
      <c r="Q251" s="134">
        <v>2.0000000000000002E-5</v>
      </c>
      <c r="R251" s="134">
        <f t="shared" si="22"/>
        <v>4.0000000000000002E-4</v>
      </c>
      <c r="S251" s="134">
        <v>0</v>
      </c>
      <c r="T251" s="135">
        <f t="shared" si="23"/>
        <v>0</v>
      </c>
      <c r="AR251" s="136" t="s">
        <v>137</v>
      </c>
      <c r="AT251" s="136" t="s">
        <v>2752</v>
      </c>
      <c r="AU251" s="136" t="s">
        <v>68</v>
      </c>
      <c r="AY251" s="14" t="s">
        <v>115</v>
      </c>
      <c r="BE251" s="137">
        <f t="shared" si="24"/>
        <v>0</v>
      </c>
      <c r="BF251" s="137">
        <f t="shared" si="25"/>
        <v>0</v>
      </c>
      <c r="BG251" s="137">
        <f t="shared" si="26"/>
        <v>0</v>
      </c>
      <c r="BH251" s="137">
        <f t="shared" si="27"/>
        <v>0</v>
      </c>
      <c r="BI251" s="137">
        <f t="shared" si="28"/>
        <v>0</v>
      </c>
      <c r="BJ251" s="14" t="s">
        <v>76</v>
      </c>
      <c r="BK251" s="137">
        <f t="shared" si="29"/>
        <v>0</v>
      </c>
      <c r="BL251" s="14" t="s">
        <v>123</v>
      </c>
      <c r="BM251" s="136" t="s">
        <v>769</v>
      </c>
    </row>
    <row r="252" spans="2:65" s="1" customFormat="1" ht="16.5" customHeight="1" x14ac:dyDescent="0.2">
      <c r="B252" s="124"/>
      <c r="C252" s="149" t="s">
        <v>452</v>
      </c>
      <c r="D252" s="149" t="s">
        <v>2752</v>
      </c>
      <c r="E252" s="150" t="s">
        <v>3101</v>
      </c>
      <c r="F252" s="151" t="s">
        <v>3102</v>
      </c>
      <c r="G252" s="152" t="s">
        <v>408</v>
      </c>
      <c r="H252" s="153">
        <v>20</v>
      </c>
      <c r="I252" s="154"/>
      <c r="J252" s="155">
        <f t="shared" si="20"/>
        <v>0</v>
      </c>
      <c r="K252" s="151" t="s">
        <v>122</v>
      </c>
      <c r="L252" s="156"/>
      <c r="M252" s="157" t="s">
        <v>3</v>
      </c>
      <c r="N252" s="158" t="s">
        <v>39</v>
      </c>
      <c r="P252" s="134">
        <f t="shared" si="21"/>
        <v>0</v>
      </c>
      <c r="Q252" s="134">
        <v>1.8000000000000001E-4</v>
      </c>
      <c r="R252" s="134">
        <f t="shared" si="22"/>
        <v>3.6000000000000003E-3</v>
      </c>
      <c r="S252" s="134">
        <v>0</v>
      </c>
      <c r="T252" s="135">
        <f t="shared" si="23"/>
        <v>0</v>
      </c>
      <c r="AR252" s="136" t="s">
        <v>137</v>
      </c>
      <c r="AT252" s="136" t="s">
        <v>2752</v>
      </c>
      <c r="AU252" s="136" t="s">
        <v>68</v>
      </c>
      <c r="AY252" s="14" t="s">
        <v>115</v>
      </c>
      <c r="BE252" s="137">
        <f t="shared" si="24"/>
        <v>0</v>
      </c>
      <c r="BF252" s="137">
        <f t="shared" si="25"/>
        <v>0</v>
      </c>
      <c r="BG252" s="137">
        <f t="shared" si="26"/>
        <v>0</v>
      </c>
      <c r="BH252" s="137">
        <f t="shared" si="27"/>
        <v>0</v>
      </c>
      <c r="BI252" s="137">
        <f t="shared" si="28"/>
        <v>0</v>
      </c>
      <c r="BJ252" s="14" t="s">
        <v>76</v>
      </c>
      <c r="BK252" s="137">
        <f t="shared" si="29"/>
        <v>0</v>
      </c>
      <c r="BL252" s="14" t="s">
        <v>123</v>
      </c>
      <c r="BM252" s="136" t="s">
        <v>772</v>
      </c>
    </row>
    <row r="253" spans="2:65" s="1" customFormat="1" ht="16.5" customHeight="1" x14ac:dyDescent="0.2">
      <c r="B253" s="124"/>
      <c r="C253" s="149" t="s">
        <v>773</v>
      </c>
      <c r="D253" s="149" t="s">
        <v>2752</v>
      </c>
      <c r="E253" s="150" t="s">
        <v>3103</v>
      </c>
      <c r="F253" s="151" t="s">
        <v>3104</v>
      </c>
      <c r="G253" s="152" t="s">
        <v>408</v>
      </c>
      <c r="H253" s="153">
        <v>20</v>
      </c>
      <c r="I253" s="154"/>
      <c r="J253" s="155">
        <f t="shared" si="20"/>
        <v>0</v>
      </c>
      <c r="K253" s="151" t="s">
        <v>122</v>
      </c>
      <c r="L253" s="156"/>
      <c r="M253" s="157" t="s">
        <v>3</v>
      </c>
      <c r="N253" s="158" t="s">
        <v>39</v>
      </c>
      <c r="P253" s="134">
        <f t="shared" si="21"/>
        <v>0</v>
      </c>
      <c r="Q253" s="134">
        <v>2.0000000000000001E-4</v>
      </c>
      <c r="R253" s="134">
        <f t="shared" si="22"/>
        <v>4.0000000000000001E-3</v>
      </c>
      <c r="S253" s="134">
        <v>0</v>
      </c>
      <c r="T253" s="135">
        <f t="shared" si="23"/>
        <v>0</v>
      </c>
      <c r="AR253" s="136" t="s">
        <v>137</v>
      </c>
      <c r="AT253" s="136" t="s">
        <v>2752</v>
      </c>
      <c r="AU253" s="136" t="s">
        <v>68</v>
      </c>
      <c r="AY253" s="14" t="s">
        <v>115</v>
      </c>
      <c r="BE253" s="137">
        <f t="shared" si="24"/>
        <v>0</v>
      </c>
      <c r="BF253" s="137">
        <f t="shared" si="25"/>
        <v>0</v>
      </c>
      <c r="BG253" s="137">
        <f t="shared" si="26"/>
        <v>0</v>
      </c>
      <c r="BH253" s="137">
        <f t="shared" si="27"/>
        <v>0</v>
      </c>
      <c r="BI253" s="137">
        <f t="shared" si="28"/>
        <v>0</v>
      </c>
      <c r="BJ253" s="14" t="s">
        <v>76</v>
      </c>
      <c r="BK253" s="137">
        <f t="shared" si="29"/>
        <v>0</v>
      </c>
      <c r="BL253" s="14" t="s">
        <v>123</v>
      </c>
      <c r="BM253" s="136" t="s">
        <v>776</v>
      </c>
    </row>
    <row r="254" spans="2:65" s="1" customFormat="1" ht="16.5" customHeight="1" x14ac:dyDescent="0.2">
      <c r="B254" s="124"/>
      <c r="C254" s="149" t="s">
        <v>456</v>
      </c>
      <c r="D254" s="149" t="s">
        <v>2752</v>
      </c>
      <c r="E254" s="150" t="s">
        <v>3105</v>
      </c>
      <c r="F254" s="151" t="s">
        <v>3106</v>
      </c>
      <c r="G254" s="152" t="s">
        <v>408</v>
      </c>
      <c r="H254" s="153">
        <v>20</v>
      </c>
      <c r="I254" s="154"/>
      <c r="J254" s="155">
        <f t="shared" si="20"/>
        <v>0</v>
      </c>
      <c r="K254" s="151" t="s">
        <v>122</v>
      </c>
      <c r="L254" s="156"/>
      <c r="M254" s="157" t="s">
        <v>3</v>
      </c>
      <c r="N254" s="158" t="s">
        <v>39</v>
      </c>
      <c r="P254" s="134">
        <f t="shared" si="21"/>
        <v>0</v>
      </c>
      <c r="Q254" s="134">
        <v>2.1000000000000001E-4</v>
      </c>
      <c r="R254" s="134">
        <f t="shared" si="22"/>
        <v>4.2000000000000006E-3</v>
      </c>
      <c r="S254" s="134">
        <v>0</v>
      </c>
      <c r="T254" s="135">
        <f t="shared" si="23"/>
        <v>0</v>
      </c>
      <c r="AR254" s="136" t="s">
        <v>137</v>
      </c>
      <c r="AT254" s="136" t="s">
        <v>2752</v>
      </c>
      <c r="AU254" s="136" t="s">
        <v>68</v>
      </c>
      <c r="AY254" s="14" t="s">
        <v>115</v>
      </c>
      <c r="BE254" s="137">
        <f t="shared" si="24"/>
        <v>0</v>
      </c>
      <c r="BF254" s="137">
        <f t="shared" si="25"/>
        <v>0</v>
      </c>
      <c r="BG254" s="137">
        <f t="shared" si="26"/>
        <v>0</v>
      </c>
      <c r="BH254" s="137">
        <f t="shared" si="27"/>
        <v>0</v>
      </c>
      <c r="BI254" s="137">
        <f t="shared" si="28"/>
        <v>0</v>
      </c>
      <c r="BJ254" s="14" t="s">
        <v>76</v>
      </c>
      <c r="BK254" s="137">
        <f t="shared" si="29"/>
        <v>0</v>
      </c>
      <c r="BL254" s="14" t="s">
        <v>123</v>
      </c>
      <c r="BM254" s="136" t="s">
        <v>779</v>
      </c>
    </row>
    <row r="255" spans="2:65" s="1" customFormat="1" ht="16.5" customHeight="1" x14ac:dyDescent="0.2">
      <c r="B255" s="124"/>
      <c r="C255" s="149" t="s">
        <v>781</v>
      </c>
      <c r="D255" s="149" t="s">
        <v>2752</v>
      </c>
      <c r="E255" s="150" t="s">
        <v>3107</v>
      </c>
      <c r="F255" s="151" t="s">
        <v>3108</v>
      </c>
      <c r="G255" s="152" t="s">
        <v>408</v>
      </c>
      <c r="H255" s="153">
        <v>20</v>
      </c>
      <c r="I255" s="154"/>
      <c r="J255" s="155">
        <f t="shared" si="20"/>
        <v>0</v>
      </c>
      <c r="K255" s="151" t="s">
        <v>122</v>
      </c>
      <c r="L255" s="156"/>
      <c r="M255" s="157" t="s">
        <v>3</v>
      </c>
      <c r="N255" s="158" t="s">
        <v>39</v>
      </c>
      <c r="P255" s="134">
        <f t="shared" si="21"/>
        <v>0</v>
      </c>
      <c r="Q255" s="134">
        <v>2.0000000000000001E-4</v>
      </c>
      <c r="R255" s="134">
        <f t="shared" si="22"/>
        <v>4.0000000000000001E-3</v>
      </c>
      <c r="S255" s="134">
        <v>0</v>
      </c>
      <c r="T255" s="135">
        <f t="shared" si="23"/>
        <v>0</v>
      </c>
      <c r="AR255" s="136" t="s">
        <v>137</v>
      </c>
      <c r="AT255" s="136" t="s">
        <v>2752</v>
      </c>
      <c r="AU255" s="136" t="s">
        <v>68</v>
      </c>
      <c r="AY255" s="14" t="s">
        <v>115</v>
      </c>
      <c r="BE255" s="137">
        <f t="shared" si="24"/>
        <v>0</v>
      </c>
      <c r="BF255" s="137">
        <f t="shared" si="25"/>
        <v>0</v>
      </c>
      <c r="BG255" s="137">
        <f t="shared" si="26"/>
        <v>0</v>
      </c>
      <c r="BH255" s="137">
        <f t="shared" si="27"/>
        <v>0</v>
      </c>
      <c r="BI255" s="137">
        <f t="shared" si="28"/>
        <v>0</v>
      </c>
      <c r="BJ255" s="14" t="s">
        <v>76</v>
      </c>
      <c r="BK255" s="137">
        <f t="shared" si="29"/>
        <v>0</v>
      </c>
      <c r="BL255" s="14" t="s">
        <v>123</v>
      </c>
      <c r="BM255" s="136" t="s">
        <v>784</v>
      </c>
    </row>
    <row r="256" spans="2:65" s="1" customFormat="1" ht="16.5" customHeight="1" x14ac:dyDescent="0.2">
      <c r="B256" s="124"/>
      <c r="C256" s="149" t="s">
        <v>459</v>
      </c>
      <c r="D256" s="149" t="s">
        <v>2752</v>
      </c>
      <c r="E256" s="150" t="s">
        <v>3109</v>
      </c>
      <c r="F256" s="151" t="s">
        <v>3110</v>
      </c>
      <c r="G256" s="152" t="s">
        <v>408</v>
      </c>
      <c r="H256" s="153">
        <v>20</v>
      </c>
      <c r="I256" s="154"/>
      <c r="J256" s="155">
        <f t="shared" si="20"/>
        <v>0</v>
      </c>
      <c r="K256" s="151" t="s">
        <v>122</v>
      </c>
      <c r="L256" s="156"/>
      <c r="M256" s="157" t="s">
        <v>3</v>
      </c>
      <c r="N256" s="158" t="s">
        <v>39</v>
      </c>
      <c r="P256" s="134">
        <f t="shared" si="21"/>
        <v>0</v>
      </c>
      <c r="Q256" s="134">
        <v>1.4999999999999999E-4</v>
      </c>
      <c r="R256" s="134">
        <f t="shared" si="22"/>
        <v>2.9999999999999996E-3</v>
      </c>
      <c r="S256" s="134">
        <v>0</v>
      </c>
      <c r="T256" s="135">
        <f t="shared" si="23"/>
        <v>0</v>
      </c>
      <c r="AR256" s="136" t="s">
        <v>137</v>
      </c>
      <c r="AT256" s="136" t="s">
        <v>2752</v>
      </c>
      <c r="AU256" s="136" t="s">
        <v>68</v>
      </c>
      <c r="AY256" s="14" t="s">
        <v>115</v>
      </c>
      <c r="BE256" s="137">
        <f t="shared" si="24"/>
        <v>0</v>
      </c>
      <c r="BF256" s="137">
        <f t="shared" si="25"/>
        <v>0</v>
      </c>
      <c r="BG256" s="137">
        <f t="shared" si="26"/>
        <v>0</v>
      </c>
      <c r="BH256" s="137">
        <f t="shared" si="27"/>
        <v>0</v>
      </c>
      <c r="BI256" s="137">
        <f t="shared" si="28"/>
        <v>0</v>
      </c>
      <c r="BJ256" s="14" t="s">
        <v>76</v>
      </c>
      <c r="BK256" s="137">
        <f t="shared" si="29"/>
        <v>0</v>
      </c>
      <c r="BL256" s="14" t="s">
        <v>123</v>
      </c>
      <c r="BM256" s="136" t="s">
        <v>787</v>
      </c>
    </row>
    <row r="257" spans="2:65" s="1" customFormat="1" ht="16.5" customHeight="1" x14ac:dyDescent="0.2">
      <c r="B257" s="124"/>
      <c r="C257" s="149" t="s">
        <v>788</v>
      </c>
      <c r="D257" s="149" t="s">
        <v>2752</v>
      </c>
      <c r="E257" s="150" t="s">
        <v>3111</v>
      </c>
      <c r="F257" s="151" t="s">
        <v>3112</v>
      </c>
      <c r="G257" s="152" t="s">
        <v>408</v>
      </c>
      <c r="H257" s="153">
        <v>20</v>
      </c>
      <c r="I257" s="154"/>
      <c r="J257" s="155">
        <f t="shared" si="20"/>
        <v>0</v>
      </c>
      <c r="K257" s="151" t="s">
        <v>122</v>
      </c>
      <c r="L257" s="156"/>
      <c r="M257" s="157" t="s">
        <v>3</v>
      </c>
      <c r="N257" s="158" t="s">
        <v>39</v>
      </c>
      <c r="P257" s="134">
        <f t="shared" si="21"/>
        <v>0</v>
      </c>
      <c r="Q257" s="134">
        <v>1.8000000000000001E-4</v>
      </c>
      <c r="R257" s="134">
        <f t="shared" si="22"/>
        <v>3.6000000000000003E-3</v>
      </c>
      <c r="S257" s="134">
        <v>0</v>
      </c>
      <c r="T257" s="135">
        <f t="shared" si="23"/>
        <v>0</v>
      </c>
      <c r="AR257" s="136" t="s">
        <v>137</v>
      </c>
      <c r="AT257" s="136" t="s">
        <v>2752</v>
      </c>
      <c r="AU257" s="136" t="s">
        <v>68</v>
      </c>
      <c r="AY257" s="14" t="s">
        <v>115</v>
      </c>
      <c r="BE257" s="137">
        <f t="shared" si="24"/>
        <v>0</v>
      </c>
      <c r="BF257" s="137">
        <f t="shared" si="25"/>
        <v>0</v>
      </c>
      <c r="BG257" s="137">
        <f t="shared" si="26"/>
        <v>0</v>
      </c>
      <c r="BH257" s="137">
        <f t="shared" si="27"/>
        <v>0</v>
      </c>
      <c r="BI257" s="137">
        <f t="shared" si="28"/>
        <v>0</v>
      </c>
      <c r="BJ257" s="14" t="s">
        <v>76</v>
      </c>
      <c r="BK257" s="137">
        <f t="shared" si="29"/>
        <v>0</v>
      </c>
      <c r="BL257" s="14" t="s">
        <v>123</v>
      </c>
      <c r="BM257" s="136" t="s">
        <v>791</v>
      </c>
    </row>
    <row r="258" spans="2:65" s="1" customFormat="1" ht="16.5" customHeight="1" x14ac:dyDescent="0.2">
      <c r="B258" s="124"/>
      <c r="C258" s="149" t="s">
        <v>463</v>
      </c>
      <c r="D258" s="149" t="s">
        <v>2752</v>
      </c>
      <c r="E258" s="150" t="s">
        <v>3113</v>
      </c>
      <c r="F258" s="151" t="s">
        <v>3114</v>
      </c>
      <c r="G258" s="152" t="s">
        <v>408</v>
      </c>
      <c r="H258" s="153">
        <v>20</v>
      </c>
      <c r="I258" s="154"/>
      <c r="J258" s="155">
        <f t="shared" si="20"/>
        <v>0</v>
      </c>
      <c r="K258" s="151" t="s">
        <v>122</v>
      </c>
      <c r="L258" s="156"/>
      <c r="M258" s="157" t="s">
        <v>3</v>
      </c>
      <c r="N258" s="158" t="s">
        <v>39</v>
      </c>
      <c r="P258" s="134">
        <f t="shared" si="21"/>
        <v>0</v>
      </c>
      <c r="Q258" s="134">
        <v>2.5999999999999998E-4</v>
      </c>
      <c r="R258" s="134">
        <f t="shared" si="22"/>
        <v>5.1999999999999998E-3</v>
      </c>
      <c r="S258" s="134">
        <v>0</v>
      </c>
      <c r="T258" s="135">
        <f t="shared" si="23"/>
        <v>0</v>
      </c>
      <c r="AR258" s="136" t="s">
        <v>137</v>
      </c>
      <c r="AT258" s="136" t="s">
        <v>2752</v>
      </c>
      <c r="AU258" s="136" t="s">
        <v>68</v>
      </c>
      <c r="AY258" s="14" t="s">
        <v>115</v>
      </c>
      <c r="BE258" s="137">
        <f t="shared" si="24"/>
        <v>0</v>
      </c>
      <c r="BF258" s="137">
        <f t="shared" si="25"/>
        <v>0</v>
      </c>
      <c r="BG258" s="137">
        <f t="shared" si="26"/>
        <v>0</v>
      </c>
      <c r="BH258" s="137">
        <f t="shared" si="27"/>
        <v>0</v>
      </c>
      <c r="BI258" s="137">
        <f t="shared" si="28"/>
        <v>0</v>
      </c>
      <c r="BJ258" s="14" t="s">
        <v>76</v>
      </c>
      <c r="BK258" s="137">
        <f t="shared" si="29"/>
        <v>0</v>
      </c>
      <c r="BL258" s="14" t="s">
        <v>123</v>
      </c>
      <c r="BM258" s="136" t="s">
        <v>794</v>
      </c>
    </row>
    <row r="259" spans="2:65" s="1" customFormat="1" ht="16.5" customHeight="1" x14ac:dyDescent="0.2">
      <c r="B259" s="124"/>
      <c r="C259" s="149" t="s">
        <v>795</v>
      </c>
      <c r="D259" s="149" t="s">
        <v>2752</v>
      </c>
      <c r="E259" s="150" t="s">
        <v>3115</v>
      </c>
      <c r="F259" s="151" t="s">
        <v>3116</v>
      </c>
      <c r="G259" s="152" t="s">
        <v>408</v>
      </c>
      <c r="H259" s="153">
        <v>20</v>
      </c>
      <c r="I259" s="154"/>
      <c r="J259" s="155">
        <f t="shared" si="20"/>
        <v>0</v>
      </c>
      <c r="K259" s="151" t="s">
        <v>122</v>
      </c>
      <c r="L259" s="156"/>
      <c r="M259" s="157" t="s">
        <v>3</v>
      </c>
      <c r="N259" s="158" t="s">
        <v>39</v>
      </c>
      <c r="P259" s="134">
        <f t="shared" si="21"/>
        <v>0</v>
      </c>
      <c r="Q259" s="134">
        <v>8.0000000000000007E-5</v>
      </c>
      <c r="R259" s="134">
        <f t="shared" si="22"/>
        <v>1.6000000000000001E-3</v>
      </c>
      <c r="S259" s="134">
        <v>0</v>
      </c>
      <c r="T259" s="135">
        <f t="shared" si="23"/>
        <v>0</v>
      </c>
      <c r="AR259" s="136" t="s">
        <v>137</v>
      </c>
      <c r="AT259" s="136" t="s">
        <v>2752</v>
      </c>
      <c r="AU259" s="136" t="s">
        <v>68</v>
      </c>
      <c r="AY259" s="14" t="s">
        <v>115</v>
      </c>
      <c r="BE259" s="137">
        <f t="shared" si="24"/>
        <v>0</v>
      </c>
      <c r="BF259" s="137">
        <f t="shared" si="25"/>
        <v>0</v>
      </c>
      <c r="BG259" s="137">
        <f t="shared" si="26"/>
        <v>0</v>
      </c>
      <c r="BH259" s="137">
        <f t="shared" si="27"/>
        <v>0</v>
      </c>
      <c r="BI259" s="137">
        <f t="shared" si="28"/>
        <v>0</v>
      </c>
      <c r="BJ259" s="14" t="s">
        <v>76</v>
      </c>
      <c r="BK259" s="137">
        <f t="shared" si="29"/>
        <v>0</v>
      </c>
      <c r="BL259" s="14" t="s">
        <v>123</v>
      </c>
      <c r="BM259" s="136" t="s">
        <v>798</v>
      </c>
    </row>
    <row r="260" spans="2:65" s="1" customFormat="1" ht="16.5" customHeight="1" x14ac:dyDescent="0.2">
      <c r="B260" s="124"/>
      <c r="C260" s="149" t="s">
        <v>466</v>
      </c>
      <c r="D260" s="149" t="s">
        <v>2752</v>
      </c>
      <c r="E260" s="150" t="s">
        <v>3117</v>
      </c>
      <c r="F260" s="151" t="s">
        <v>3118</v>
      </c>
      <c r="G260" s="152" t="s">
        <v>408</v>
      </c>
      <c r="H260" s="153">
        <v>20</v>
      </c>
      <c r="I260" s="154"/>
      <c r="J260" s="155">
        <f t="shared" si="20"/>
        <v>0</v>
      </c>
      <c r="K260" s="151" t="s">
        <v>122</v>
      </c>
      <c r="L260" s="156"/>
      <c r="M260" s="157" t="s">
        <v>3</v>
      </c>
      <c r="N260" s="158" t="s">
        <v>39</v>
      </c>
      <c r="P260" s="134">
        <f t="shared" si="21"/>
        <v>0</v>
      </c>
      <c r="Q260" s="134">
        <v>8.0000000000000007E-5</v>
      </c>
      <c r="R260" s="134">
        <f t="shared" si="22"/>
        <v>1.6000000000000001E-3</v>
      </c>
      <c r="S260" s="134">
        <v>0</v>
      </c>
      <c r="T260" s="135">
        <f t="shared" si="23"/>
        <v>0</v>
      </c>
      <c r="AR260" s="136" t="s">
        <v>137</v>
      </c>
      <c r="AT260" s="136" t="s">
        <v>2752</v>
      </c>
      <c r="AU260" s="136" t="s">
        <v>68</v>
      </c>
      <c r="AY260" s="14" t="s">
        <v>115</v>
      </c>
      <c r="BE260" s="137">
        <f t="shared" si="24"/>
        <v>0</v>
      </c>
      <c r="BF260" s="137">
        <f t="shared" si="25"/>
        <v>0</v>
      </c>
      <c r="BG260" s="137">
        <f t="shared" si="26"/>
        <v>0</v>
      </c>
      <c r="BH260" s="137">
        <f t="shared" si="27"/>
        <v>0</v>
      </c>
      <c r="BI260" s="137">
        <f t="shared" si="28"/>
        <v>0</v>
      </c>
      <c r="BJ260" s="14" t="s">
        <v>76</v>
      </c>
      <c r="BK260" s="137">
        <f t="shared" si="29"/>
        <v>0</v>
      </c>
      <c r="BL260" s="14" t="s">
        <v>123</v>
      </c>
      <c r="BM260" s="136" t="s">
        <v>801</v>
      </c>
    </row>
    <row r="261" spans="2:65" s="1" customFormat="1" ht="16.5" customHeight="1" x14ac:dyDescent="0.2">
      <c r="B261" s="124"/>
      <c r="C261" s="149" t="s">
        <v>802</v>
      </c>
      <c r="D261" s="149" t="s">
        <v>2752</v>
      </c>
      <c r="E261" s="150" t="s">
        <v>3119</v>
      </c>
      <c r="F261" s="151" t="s">
        <v>3120</v>
      </c>
      <c r="G261" s="152" t="s">
        <v>408</v>
      </c>
      <c r="H261" s="153">
        <v>20</v>
      </c>
      <c r="I261" s="154"/>
      <c r="J261" s="155">
        <f t="shared" si="20"/>
        <v>0</v>
      </c>
      <c r="K261" s="151" t="s">
        <v>122</v>
      </c>
      <c r="L261" s="156"/>
      <c r="M261" s="157" t="s">
        <v>3</v>
      </c>
      <c r="N261" s="158" t="s">
        <v>39</v>
      </c>
      <c r="P261" s="134">
        <f t="shared" si="21"/>
        <v>0</v>
      </c>
      <c r="Q261" s="134">
        <v>9.0000000000000006E-5</v>
      </c>
      <c r="R261" s="134">
        <f t="shared" si="22"/>
        <v>1.8000000000000002E-3</v>
      </c>
      <c r="S261" s="134">
        <v>0</v>
      </c>
      <c r="T261" s="135">
        <f t="shared" si="23"/>
        <v>0</v>
      </c>
      <c r="AR261" s="136" t="s">
        <v>137</v>
      </c>
      <c r="AT261" s="136" t="s">
        <v>2752</v>
      </c>
      <c r="AU261" s="136" t="s">
        <v>68</v>
      </c>
      <c r="AY261" s="14" t="s">
        <v>115</v>
      </c>
      <c r="BE261" s="137">
        <f t="shared" si="24"/>
        <v>0</v>
      </c>
      <c r="BF261" s="137">
        <f t="shared" si="25"/>
        <v>0</v>
      </c>
      <c r="BG261" s="137">
        <f t="shared" si="26"/>
        <v>0</v>
      </c>
      <c r="BH261" s="137">
        <f t="shared" si="27"/>
        <v>0</v>
      </c>
      <c r="BI261" s="137">
        <f t="shared" si="28"/>
        <v>0</v>
      </c>
      <c r="BJ261" s="14" t="s">
        <v>76</v>
      </c>
      <c r="BK261" s="137">
        <f t="shared" si="29"/>
        <v>0</v>
      </c>
      <c r="BL261" s="14" t="s">
        <v>123</v>
      </c>
      <c r="BM261" s="136" t="s">
        <v>805</v>
      </c>
    </row>
    <row r="262" spans="2:65" s="1" customFormat="1" ht="16.5" customHeight="1" x14ac:dyDescent="0.2">
      <c r="B262" s="124"/>
      <c r="C262" s="149" t="s">
        <v>471</v>
      </c>
      <c r="D262" s="149" t="s">
        <v>2752</v>
      </c>
      <c r="E262" s="150" t="s">
        <v>3121</v>
      </c>
      <c r="F262" s="151" t="s">
        <v>3122</v>
      </c>
      <c r="G262" s="152" t="s">
        <v>408</v>
      </c>
      <c r="H262" s="153">
        <v>20</v>
      </c>
      <c r="I262" s="154"/>
      <c r="J262" s="155">
        <f t="shared" si="20"/>
        <v>0</v>
      </c>
      <c r="K262" s="151" t="s">
        <v>122</v>
      </c>
      <c r="L262" s="156"/>
      <c r="M262" s="157" t="s">
        <v>3</v>
      </c>
      <c r="N262" s="158" t="s">
        <v>39</v>
      </c>
      <c r="P262" s="134">
        <f t="shared" si="21"/>
        <v>0</v>
      </c>
      <c r="Q262" s="134">
        <v>1.6000000000000001E-4</v>
      </c>
      <c r="R262" s="134">
        <f t="shared" si="22"/>
        <v>3.2000000000000002E-3</v>
      </c>
      <c r="S262" s="134">
        <v>0</v>
      </c>
      <c r="T262" s="135">
        <f t="shared" si="23"/>
        <v>0</v>
      </c>
      <c r="AR262" s="136" t="s">
        <v>137</v>
      </c>
      <c r="AT262" s="136" t="s">
        <v>2752</v>
      </c>
      <c r="AU262" s="136" t="s">
        <v>68</v>
      </c>
      <c r="AY262" s="14" t="s">
        <v>115</v>
      </c>
      <c r="BE262" s="137">
        <f t="shared" si="24"/>
        <v>0</v>
      </c>
      <c r="BF262" s="137">
        <f t="shared" si="25"/>
        <v>0</v>
      </c>
      <c r="BG262" s="137">
        <f t="shared" si="26"/>
        <v>0</v>
      </c>
      <c r="BH262" s="137">
        <f t="shared" si="27"/>
        <v>0</v>
      </c>
      <c r="BI262" s="137">
        <f t="shared" si="28"/>
        <v>0</v>
      </c>
      <c r="BJ262" s="14" t="s">
        <v>76</v>
      </c>
      <c r="BK262" s="137">
        <f t="shared" si="29"/>
        <v>0</v>
      </c>
      <c r="BL262" s="14" t="s">
        <v>123</v>
      </c>
      <c r="BM262" s="136" t="s">
        <v>808</v>
      </c>
    </row>
    <row r="263" spans="2:65" s="1" customFormat="1" ht="16.5" customHeight="1" x14ac:dyDescent="0.2">
      <c r="B263" s="124"/>
      <c r="C263" s="149" t="s">
        <v>809</v>
      </c>
      <c r="D263" s="149" t="s">
        <v>2752</v>
      </c>
      <c r="E263" s="150" t="s">
        <v>3123</v>
      </c>
      <c r="F263" s="151" t="s">
        <v>3124</v>
      </c>
      <c r="G263" s="152" t="s">
        <v>408</v>
      </c>
      <c r="H263" s="153">
        <v>20</v>
      </c>
      <c r="I263" s="154"/>
      <c r="J263" s="155">
        <f t="shared" si="20"/>
        <v>0</v>
      </c>
      <c r="K263" s="151" t="s">
        <v>122</v>
      </c>
      <c r="L263" s="156"/>
      <c r="M263" s="157" t="s">
        <v>3</v>
      </c>
      <c r="N263" s="158" t="s">
        <v>39</v>
      </c>
      <c r="P263" s="134">
        <f t="shared" si="21"/>
        <v>0</v>
      </c>
      <c r="Q263" s="134">
        <v>1.9000000000000001E-4</v>
      </c>
      <c r="R263" s="134">
        <f t="shared" si="22"/>
        <v>3.8000000000000004E-3</v>
      </c>
      <c r="S263" s="134">
        <v>0</v>
      </c>
      <c r="T263" s="135">
        <f t="shared" si="23"/>
        <v>0</v>
      </c>
      <c r="AR263" s="136" t="s">
        <v>137</v>
      </c>
      <c r="AT263" s="136" t="s">
        <v>2752</v>
      </c>
      <c r="AU263" s="136" t="s">
        <v>68</v>
      </c>
      <c r="AY263" s="14" t="s">
        <v>115</v>
      </c>
      <c r="BE263" s="137">
        <f t="shared" si="24"/>
        <v>0</v>
      </c>
      <c r="BF263" s="137">
        <f t="shared" si="25"/>
        <v>0</v>
      </c>
      <c r="BG263" s="137">
        <f t="shared" si="26"/>
        <v>0</v>
      </c>
      <c r="BH263" s="137">
        <f t="shared" si="27"/>
        <v>0</v>
      </c>
      <c r="BI263" s="137">
        <f t="shared" si="28"/>
        <v>0</v>
      </c>
      <c r="BJ263" s="14" t="s">
        <v>76</v>
      </c>
      <c r="BK263" s="137">
        <f t="shared" si="29"/>
        <v>0</v>
      </c>
      <c r="BL263" s="14" t="s">
        <v>123</v>
      </c>
      <c r="BM263" s="136" t="s">
        <v>812</v>
      </c>
    </row>
    <row r="264" spans="2:65" s="1" customFormat="1" ht="16.5" customHeight="1" x14ac:dyDescent="0.2">
      <c r="B264" s="124"/>
      <c r="C264" s="149" t="s">
        <v>474</v>
      </c>
      <c r="D264" s="149" t="s">
        <v>2752</v>
      </c>
      <c r="E264" s="150" t="s">
        <v>3125</v>
      </c>
      <c r="F264" s="151" t="s">
        <v>3126</v>
      </c>
      <c r="G264" s="152" t="s">
        <v>408</v>
      </c>
      <c r="H264" s="153">
        <v>20</v>
      </c>
      <c r="I264" s="154"/>
      <c r="J264" s="155">
        <f t="shared" si="20"/>
        <v>0</v>
      </c>
      <c r="K264" s="151" t="s">
        <v>122</v>
      </c>
      <c r="L264" s="156"/>
      <c r="M264" s="157" t="s">
        <v>3</v>
      </c>
      <c r="N264" s="158" t="s">
        <v>39</v>
      </c>
      <c r="P264" s="134">
        <f t="shared" si="21"/>
        <v>0</v>
      </c>
      <c r="Q264" s="134">
        <v>4.0000000000000003E-5</v>
      </c>
      <c r="R264" s="134">
        <f t="shared" si="22"/>
        <v>8.0000000000000004E-4</v>
      </c>
      <c r="S264" s="134">
        <v>0</v>
      </c>
      <c r="T264" s="135">
        <f t="shared" si="23"/>
        <v>0</v>
      </c>
      <c r="AR264" s="136" t="s">
        <v>137</v>
      </c>
      <c r="AT264" s="136" t="s">
        <v>2752</v>
      </c>
      <c r="AU264" s="136" t="s">
        <v>68</v>
      </c>
      <c r="AY264" s="14" t="s">
        <v>115</v>
      </c>
      <c r="BE264" s="137">
        <f t="shared" si="24"/>
        <v>0</v>
      </c>
      <c r="BF264" s="137">
        <f t="shared" si="25"/>
        <v>0</v>
      </c>
      <c r="BG264" s="137">
        <f t="shared" si="26"/>
        <v>0</v>
      </c>
      <c r="BH264" s="137">
        <f t="shared" si="27"/>
        <v>0</v>
      </c>
      <c r="BI264" s="137">
        <f t="shared" si="28"/>
        <v>0</v>
      </c>
      <c r="BJ264" s="14" t="s">
        <v>76</v>
      </c>
      <c r="BK264" s="137">
        <f t="shared" si="29"/>
        <v>0</v>
      </c>
      <c r="BL264" s="14" t="s">
        <v>123</v>
      </c>
      <c r="BM264" s="136" t="s">
        <v>815</v>
      </c>
    </row>
    <row r="265" spans="2:65" s="1" customFormat="1" ht="16.5" customHeight="1" x14ac:dyDescent="0.2">
      <c r="B265" s="124"/>
      <c r="C265" s="149" t="s">
        <v>816</v>
      </c>
      <c r="D265" s="149" t="s">
        <v>2752</v>
      </c>
      <c r="E265" s="150" t="s">
        <v>3127</v>
      </c>
      <c r="F265" s="151" t="s">
        <v>3128</v>
      </c>
      <c r="G265" s="152" t="s">
        <v>408</v>
      </c>
      <c r="H265" s="153">
        <v>20</v>
      </c>
      <c r="I265" s="154"/>
      <c r="J265" s="155">
        <f t="shared" si="20"/>
        <v>0</v>
      </c>
      <c r="K265" s="151" t="s">
        <v>122</v>
      </c>
      <c r="L265" s="156"/>
      <c r="M265" s="157" t="s">
        <v>3</v>
      </c>
      <c r="N265" s="158" t="s">
        <v>39</v>
      </c>
      <c r="P265" s="134">
        <f t="shared" si="21"/>
        <v>0</v>
      </c>
      <c r="Q265" s="134">
        <v>4.0000000000000003E-5</v>
      </c>
      <c r="R265" s="134">
        <f t="shared" si="22"/>
        <v>8.0000000000000004E-4</v>
      </c>
      <c r="S265" s="134">
        <v>0</v>
      </c>
      <c r="T265" s="135">
        <f t="shared" si="23"/>
        <v>0</v>
      </c>
      <c r="AR265" s="136" t="s">
        <v>137</v>
      </c>
      <c r="AT265" s="136" t="s">
        <v>2752</v>
      </c>
      <c r="AU265" s="136" t="s">
        <v>68</v>
      </c>
      <c r="AY265" s="14" t="s">
        <v>115</v>
      </c>
      <c r="BE265" s="137">
        <f t="shared" si="24"/>
        <v>0</v>
      </c>
      <c r="BF265" s="137">
        <f t="shared" si="25"/>
        <v>0</v>
      </c>
      <c r="BG265" s="137">
        <f t="shared" si="26"/>
        <v>0</v>
      </c>
      <c r="BH265" s="137">
        <f t="shared" si="27"/>
        <v>0</v>
      </c>
      <c r="BI265" s="137">
        <f t="shared" si="28"/>
        <v>0</v>
      </c>
      <c r="BJ265" s="14" t="s">
        <v>76</v>
      </c>
      <c r="BK265" s="137">
        <f t="shared" si="29"/>
        <v>0</v>
      </c>
      <c r="BL265" s="14" t="s">
        <v>123</v>
      </c>
      <c r="BM265" s="136" t="s">
        <v>819</v>
      </c>
    </row>
    <row r="266" spans="2:65" s="1" customFormat="1" ht="16.5" customHeight="1" x14ac:dyDescent="0.2">
      <c r="B266" s="124"/>
      <c r="C266" s="149" t="s">
        <v>478</v>
      </c>
      <c r="D266" s="149" t="s">
        <v>2752</v>
      </c>
      <c r="E266" s="150" t="s">
        <v>3129</v>
      </c>
      <c r="F266" s="151" t="s">
        <v>3130</v>
      </c>
      <c r="G266" s="152" t="s">
        <v>408</v>
      </c>
      <c r="H266" s="153">
        <v>20</v>
      </c>
      <c r="I266" s="154"/>
      <c r="J266" s="155">
        <f t="shared" si="20"/>
        <v>0</v>
      </c>
      <c r="K266" s="151" t="s">
        <v>122</v>
      </c>
      <c r="L266" s="156"/>
      <c r="M266" s="157" t="s">
        <v>3</v>
      </c>
      <c r="N266" s="158" t="s">
        <v>39</v>
      </c>
      <c r="P266" s="134">
        <f t="shared" si="21"/>
        <v>0</v>
      </c>
      <c r="Q266" s="134">
        <v>4.0000000000000003E-5</v>
      </c>
      <c r="R266" s="134">
        <f t="shared" si="22"/>
        <v>8.0000000000000004E-4</v>
      </c>
      <c r="S266" s="134">
        <v>0</v>
      </c>
      <c r="T266" s="135">
        <f t="shared" si="23"/>
        <v>0</v>
      </c>
      <c r="AR266" s="136" t="s">
        <v>137</v>
      </c>
      <c r="AT266" s="136" t="s">
        <v>2752</v>
      </c>
      <c r="AU266" s="136" t="s">
        <v>68</v>
      </c>
      <c r="AY266" s="14" t="s">
        <v>115</v>
      </c>
      <c r="BE266" s="137">
        <f t="shared" si="24"/>
        <v>0</v>
      </c>
      <c r="BF266" s="137">
        <f t="shared" si="25"/>
        <v>0</v>
      </c>
      <c r="BG266" s="137">
        <f t="shared" si="26"/>
        <v>0</v>
      </c>
      <c r="BH266" s="137">
        <f t="shared" si="27"/>
        <v>0</v>
      </c>
      <c r="BI266" s="137">
        <f t="shared" si="28"/>
        <v>0</v>
      </c>
      <c r="BJ266" s="14" t="s">
        <v>76</v>
      </c>
      <c r="BK266" s="137">
        <f t="shared" si="29"/>
        <v>0</v>
      </c>
      <c r="BL266" s="14" t="s">
        <v>123</v>
      </c>
      <c r="BM266" s="136" t="s">
        <v>822</v>
      </c>
    </row>
    <row r="267" spans="2:65" s="1" customFormat="1" ht="16.5" customHeight="1" x14ac:dyDescent="0.2">
      <c r="B267" s="124"/>
      <c r="C267" s="149" t="s">
        <v>824</v>
      </c>
      <c r="D267" s="149" t="s">
        <v>2752</v>
      </c>
      <c r="E267" s="150" t="s">
        <v>3131</v>
      </c>
      <c r="F267" s="151" t="s">
        <v>3132</v>
      </c>
      <c r="G267" s="152" t="s">
        <v>408</v>
      </c>
      <c r="H267" s="153">
        <v>20</v>
      </c>
      <c r="I267" s="154"/>
      <c r="J267" s="155">
        <f t="shared" si="20"/>
        <v>0</v>
      </c>
      <c r="K267" s="151" t="s">
        <v>122</v>
      </c>
      <c r="L267" s="156"/>
      <c r="M267" s="157" t="s">
        <v>3</v>
      </c>
      <c r="N267" s="158" t="s">
        <v>39</v>
      </c>
      <c r="P267" s="134">
        <f t="shared" si="21"/>
        <v>0</v>
      </c>
      <c r="Q267" s="134">
        <v>4.0000000000000003E-5</v>
      </c>
      <c r="R267" s="134">
        <f t="shared" si="22"/>
        <v>8.0000000000000004E-4</v>
      </c>
      <c r="S267" s="134">
        <v>0</v>
      </c>
      <c r="T267" s="135">
        <f t="shared" si="23"/>
        <v>0</v>
      </c>
      <c r="AR267" s="136" t="s">
        <v>137</v>
      </c>
      <c r="AT267" s="136" t="s">
        <v>2752</v>
      </c>
      <c r="AU267" s="136" t="s">
        <v>68</v>
      </c>
      <c r="AY267" s="14" t="s">
        <v>115</v>
      </c>
      <c r="BE267" s="137">
        <f t="shared" si="24"/>
        <v>0</v>
      </c>
      <c r="BF267" s="137">
        <f t="shared" si="25"/>
        <v>0</v>
      </c>
      <c r="BG267" s="137">
        <f t="shared" si="26"/>
        <v>0</v>
      </c>
      <c r="BH267" s="137">
        <f t="shared" si="27"/>
        <v>0</v>
      </c>
      <c r="BI267" s="137">
        <f t="shared" si="28"/>
        <v>0</v>
      </c>
      <c r="BJ267" s="14" t="s">
        <v>76</v>
      </c>
      <c r="BK267" s="137">
        <f t="shared" si="29"/>
        <v>0</v>
      </c>
      <c r="BL267" s="14" t="s">
        <v>123</v>
      </c>
      <c r="BM267" s="136" t="s">
        <v>827</v>
      </c>
    </row>
    <row r="268" spans="2:65" s="1" customFormat="1" ht="16.5" customHeight="1" x14ac:dyDescent="0.2">
      <c r="B268" s="124"/>
      <c r="C268" s="149" t="s">
        <v>481</v>
      </c>
      <c r="D268" s="149" t="s">
        <v>2752</v>
      </c>
      <c r="E268" s="150" t="s">
        <v>3133</v>
      </c>
      <c r="F268" s="151" t="s">
        <v>3134</v>
      </c>
      <c r="G268" s="152" t="s">
        <v>147</v>
      </c>
      <c r="H268" s="153">
        <v>100</v>
      </c>
      <c r="I268" s="154"/>
      <c r="J268" s="155">
        <f t="shared" si="20"/>
        <v>0</v>
      </c>
      <c r="K268" s="151" t="s">
        <v>122</v>
      </c>
      <c r="L268" s="156"/>
      <c r="M268" s="157" t="s">
        <v>3</v>
      </c>
      <c r="N268" s="158" t="s">
        <v>39</v>
      </c>
      <c r="P268" s="134">
        <f t="shared" si="21"/>
        <v>0</v>
      </c>
      <c r="Q268" s="134">
        <v>1E-3</v>
      </c>
      <c r="R268" s="134">
        <f t="shared" si="22"/>
        <v>0.1</v>
      </c>
      <c r="S268" s="134">
        <v>0</v>
      </c>
      <c r="T268" s="135">
        <f t="shared" si="23"/>
        <v>0</v>
      </c>
      <c r="AR268" s="136" t="s">
        <v>137</v>
      </c>
      <c r="AT268" s="136" t="s">
        <v>2752</v>
      </c>
      <c r="AU268" s="136" t="s">
        <v>68</v>
      </c>
      <c r="AY268" s="14" t="s">
        <v>115</v>
      </c>
      <c r="BE268" s="137">
        <f t="shared" si="24"/>
        <v>0</v>
      </c>
      <c r="BF268" s="137">
        <f t="shared" si="25"/>
        <v>0</v>
      </c>
      <c r="BG268" s="137">
        <f t="shared" si="26"/>
        <v>0</v>
      </c>
      <c r="BH268" s="137">
        <f t="shared" si="27"/>
        <v>0</v>
      </c>
      <c r="BI268" s="137">
        <f t="shared" si="28"/>
        <v>0</v>
      </c>
      <c r="BJ268" s="14" t="s">
        <v>76</v>
      </c>
      <c r="BK268" s="137">
        <f t="shared" si="29"/>
        <v>0</v>
      </c>
      <c r="BL268" s="14" t="s">
        <v>123</v>
      </c>
      <c r="BM268" s="136" t="s">
        <v>830</v>
      </c>
    </row>
    <row r="269" spans="2:65" s="1" customFormat="1" ht="16.5" customHeight="1" x14ac:dyDescent="0.2">
      <c r="B269" s="124"/>
      <c r="C269" s="149" t="s">
        <v>831</v>
      </c>
      <c r="D269" s="149" t="s">
        <v>2752</v>
      </c>
      <c r="E269" s="150" t="s">
        <v>3135</v>
      </c>
      <c r="F269" s="151" t="s">
        <v>3136</v>
      </c>
      <c r="G269" s="152" t="s">
        <v>128</v>
      </c>
      <c r="H269" s="153">
        <v>30</v>
      </c>
      <c r="I269" s="154"/>
      <c r="J269" s="155">
        <f t="shared" si="20"/>
        <v>0</v>
      </c>
      <c r="K269" s="151" t="s">
        <v>122</v>
      </c>
      <c r="L269" s="156"/>
      <c r="M269" s="157" t="s">
        <v>3</v>
      </c>
      <c r="N269" s="158" t="s">
        <v>39</v>
      </c>
      <c r="P269" s="134">
        <f t="shared" si="21"/>
        <v>0</v>
      </c>
      <c r="Q269" s="134">
        <v>1E-3</v>
      </c>
      <c r="R269" s="134">
        <f t="shared" si="22"/>
        <v>0.03</v>
      </c>
      <c r="S269" s="134">
        <v>0</v>
      </c>
      <c r="T269" s="135">
        <f t="shared" si="23"/>
        <v>0</v>
      </c>
      <c r="AR269" s="136" t="s">
        <v>137</v>
      </c>
      <c r="AT269" s="136" t="s">
        <v>2752</v>
      </c>
      <c r="AU269" s="136" t="s">
        <v>68</v>
      </c>
      <c r="AY269" s="14" t="s">
        <v>115</v>
      </c>
      <c r="BE269" s="137">
        <f t="shared" si="24"/>
        <v>0</v>
      </c>
      <c r="BF269" s="137">
        <f t="shared" si="25"/>
        <v>0</v>
      </c>
      <c r="BG269" s="137">
        <f t="shared" si="26"/>
        <v>0</v>
      </c>
      <c r="BH269" s="137">
        <f t="shared" si="27"/>
        <v>0</v>
      </c>
      <c r="BI269" s="137">
        <f t="shared" si="28"/>
        <v>0</v>
      </c>
      <c r="BJ269" s="14" t="s">
        <v>76</v>
      </c>
      <c r="BK269" s="137">
        <f t="shared" si="29"/>
        <v>0</v>
      </c>
      <c r="BL269" s="14" t="s">
        <v>123</v>
      </c>
      <c r="BM269" s="136" t="s">
        <v>834</v>
      </c>
    </row>
    <row r="270" spans="2:65" s="1" customFormat="1" ht="16.5" customHeight="1" x14ac:dyDescent="0.2">
      <c r="B270" s="124"/>
      <c r="C270" s="149" t="s">
        <v>485</v>
      </c>
      <c r="D270" s="149" t="s">
        <v>2752</v>
      </c>
      <c r="E270" s="150" t="s">
        <v>3137</v>
      </c>
      <c r="F270" s="151" t="s">
        <v>3138</v>
      </c>
      <c r="G270" s="152" t="s">
        <v>408</v>
      </c>
      <c r="H270" s="153">
        <v>20</v>
      </c>
      <c r="I270" s="154"/>
      <c r="J270" s="155">
        <f t="shared" si="20"/>
        <v>0</v>
      </c>
      <c r="K270" s="151" t="s">
        <v>122</v>
      </c>
      <c r="L270" s="156"/>
      <c r="M270" s="157" t="s">
        <v>3</v>
      </c>
      <c r="N270" s="158" t="s">
        <v>39</v>
      </c>
      <c r="P270" s="134">
        <f t="shared" si="21"/>
        <v>0</v>
      </c>
      <c r="Q270" s="134">
        <v>8.0000000000000007E-5</v>
      </c>
      <c r="R270" s="134">
        <f t="shared" si="22"/>
        <v>1.6000000000000001E-3</v>
      </c>
      <c r="S270" s="134">
        <v>0</v>
      </c>
      <c r="T270" s="135">
        <f t="shared" si="23"/>
        <v>0</v>
      </c>
      <c r="AR270" s="136" t="s">
        <v>137</v>
      </c>
      <c r="AT270" s="136" t="s">
        <v>2752</v>
      </c>
      <c r="AU270" s="136" t="s">
        <v>68</v>
      </c>
      <c r="AY270" s="14" t="s">
        <v>115</v>
      </c>
      <c r="BE270" s="137">
        <f t="shared" si="24"/>
        <v>0</v>
      </c>
      <c r="BF270" s="137">
        <f t="shared" si="25"/>
        <v>0</v>
      </c>
      <c r="BG270" s="137">
        <f t="shared" si="26"/>
        <v>0</v>
      </c>
      <c r="BH270" s="137">
        <f t="shared" si="27"/>
        <v>0</v>
      </c>
      <c r="BI270" s="137">
        <f t="shared" si="28"/>
        <v>0</v>
      </c>
      <c r="BJ270" s="14" t="s">
        <v>76</v>
      </c>
      <c r="BK270" s="137">
        <f t="shared" si="29"/>
        <v>0</v>
      </c>
      <c r="BL270" s="14" t="s">
        <v>123</v>
      </c>
      <c r="BM270" s="136" t="s">
        <v>837</v>
      </c>
    </row>
    <row r="271" spans="2:65" s="1" customFormat="1" ht="16.5" customHeight="1" x14ac:dyDescent="0.2">
      <c r="B271" s="124"/>
      <c r="C271" s="149" t="s">
        <v>838</v>
      </c>
      <c r="D271" s="149" t="s">
        <v>2752</v>
      </c>
      <c r="E271" s="150" t="s">
        <v>3139</v>
      </c>
      <c r="F271" s="151" t="s">
        <v>3140</v>
      </c>
      <c r="G271" s="152" t="s">
        <v>408</v>
      </c>
      <c r="H271" s="153">
        <v>20</v>
      </c>
      <c r="I271" s="154"/>
      <c r="J271" s="155">
        <f t="shared" si="20"/>
        <v>0</v>
      </c>
      <c r="K271" s="151" t="s">
        <v>122</v>
      </c>
      <c r="L271" s="156"/>
      <c r="M271" s="157" t="s">
        <v>3</v>
      </c>
      <c r="N271" s="158" t="s">
        <v>39</v>
      </c>
      <c r="P271" s="134">
        <f t="shared" si="21"/>
        <v>0</v>
      </c>
      <c r="Q271" s="134">
        <v>1.6000000000000001E-4</v>
      </c>
      <c r="R271" s="134">
        <f t="shared" si="22"/>
        <v>3.2000000000000002E-3</v>
      </c>
      <c r="S271" s="134">
        <v>0</v>
      </c>
      <c r="T271" s="135">
        <f t="shared" si="23"/>
        <v>0</v>
      </c>
      <c r="AR271" s="136" t="s">
        <v>137</v>
      </c>
      <c r="AT271" s="136" t="s">
        <v>2752</v>
      </c>
      <c r="AU271" s="136" t="s">
        <v>68</v>
      </c>
      <c r="AY271" s="14" t="s">
        <v>115</v>
      </c>
      <c r="BE271" s="137">
        <f t="shared" si="24"/>
        <v>0</v>
      </c>
      <c r="BF271" s="137">
        <f t="shared" si="25"/>
        <v>0</v>
      </c>
      <c r="BG271" s="137">
        <f t="shared" si="26"/>
        <v>0</v>
      </c>
      <c r="BH271" s="137">
        <f t="shared" si="27"/>
        <v>0</v>
      </c>
      <c r="BI271" s="137">
        <f t="shared" si="28"/>
        <v>0</v>
      </c>
      <c r="BJ271" s="14" t="s">
        <v>76</v>
      </c>
      <c r="BK271" s="137">
        <f t="shared" si="29"/>
        <v>0</v>
      </c>
      <c r="BL271" s="14" t="s">
        <v>123</v>
      </c>
      <c r="BM271" s="136" t="s">
        <v>841</v>
      </c>
    </row>
    <row r="272" spans="2:65" s="1" customFormat="1" ht="16.5" customHeight="1" x14ac:dyDescent="0.2">
      <c r="B272" s="124"/>
      <c r="C272" s="149" t="s">
        <v>488</v>
      </c>
      <c r="D272" s="149" t="s">
        <v>2752</v>
      </c>
      <c r="E272" s="150" t="s">
        <v>3141</v>
      </c>
      <c r="F272" s="151" t="s">
        <v>3142</v>
      </c>
      <c r="G272" s="152" t="s">
        <v>408</v>
      </c>
      <c r="H272" s="153">
        <v>20</v>
      </c>
      <c r="I272" s="154"/>
      <c r="J272" s="155">
        <f t="shared" ref="J272:J335" si="30">ROUND(I272*H272,2)</f>
        <v>0</v>
      </c>
      <c r="K272" s="151" t="s">
        <v>122</v>
      </c>
      <c r="L272" s="156"/>
      <c r="M272" s="157" t="s">
        <v>3</v>
      </c>
      <c r="N272" s="158" t="s">
        <v>39</v>
      </c>
      <c r="P272" s="134">
        <f t="shared" ref="P272:P335" si="31">O272*H272</f>
        <v>0</v>
      </c>
      <c r="Q272" s="134">
        <v>4.0000000000000003E-5</v>
      </c>
      <c r="R272" s="134">
        <f t="shared" ref="R272:R335" si="32">Q272*H272</f>
        <v>8.0000000000000004E-4</v>
      </c>
      <c r="S272" s="134">
        <v>0</v>
      </c>
      <c r="T272" s="135">
        <f t="shared" ref="T272:T335" si="33">S272*H272</f>
        <v>0</v>
      </c>
      <c r="AR272" s="136" t="s">
        <v>137</v>
      </c>
      <c r="AT272" s="136" t="s">
        <v>2752</v>
      </c>
      <c r="AU272" s="136" t="s">
        <v>68</v>
      </c>
      <c r="AY272" s="14" t="s">
        <v>115</v>
      </c>
      <c r="BE272" s="137">
        <f t="shared" ref="BE272:BE335" si="34">IF(N272="základní",J272,0)</f>
        <v>0</v>
      </c>
      <c r="BF272" s="137">
        <f t="shared" ref="BF272:BF335" si="35">IF(N272="snížená",J272,0)</f>
        <v>0</v>
      </c>
      <c r="BG272" s="137">
        <f t="shared" ref="BG272:BG335" si="36">IF(N272="zákl. přenesená",J272,0)</f>
        <v>0</v>
      </c>
      <c r="BH272" s="137">
        <f t="shared" ref="BH272:BH335" si="37">IF(N272="sníž. přenesená",J272,0)</f>
        <v>0</v>
      </c>
      <c r="BI272" s="137">
        <f t="shared" ref="BI272:BI335" si="38">IF(N272="nulová",J272,0)</f>
        <v>0</v>
      </c>
      <c r="BJ272" s="14" t="s">
        <v>76</v>
      </c>
      <c r="BK272" s="137">
        <f t="shared" ref="BK272:BK335" si="39">ROUND(I272*H272,2)</f>
        <v>0</v>
      </c>
      <c r="BL272" s="14" t="s">
        <v>123</v>
      </c>
      <c r="BM272" s="136" t="s">
        <v>844</v>
      </c>
    </row>
    <row r="273" spans="2:65" s="1" customFormat="1" ht="16.5" customHeight="1" x14ac:dyDescent="0.2">
      <c r="B273" s="124"/>
      <c r="C273" s="149" t="s">
        <v>845</v>
      </c>
      <c r="D273" s="149" t="s">
        <v>2752</v>
      </c>
      <c r="E273" s="150" t="s">
        <v>3143</v>
      </c>
      <c r="F273" s="151" t="s">
        <v>3144</v>
      </c>
      <c r="G273" s="152" t="s">
        <v>408</v>
      </c>
      <c r="H273" s="153">
        <v>2</v>
      </c>
      <c r="I273" s="154"/>
      <c r="J273" s="155">
        <f t="shared" si="30"/>
        <v>0</v>
      </c>
      <c r="K273" s="151" t="s">
        <v>122</v>
      </c>
      <c r="L273" s="156"/>
      <c r="M273" s="157" t="s">
        <v>3</v>
      </c>
      <c r="N273" s="158" t="s">
        <v>39</v>
      </c>
      <c r="P273" s="134">
        <f t="shared" si="31"/>
        <v>0</v>
      </c>
      <c r="Q273" s="134">
        <v>17.739999999999998</v>
      </c>
      <c r="R273" s="134">
        <f t="shared" si="32"/>
        <v>35.479999999999997</v>
      </c>
      <c r="S273" s="134">
        <v>0</v>
      </c>
      <c r="T273" s="135">
        <f t="shared" si="33"/>
        <v>0</v>
      </c>
      <c r="AR273" s="136" t="s">
        <v>137</v>
      </c>
      <c r="AT273" s="136" t="s">
        <v>2752</v>
      </c>
      <c r="AU273" s="136" t="s">
        <v>68</v>
      </c>
      <c r="AY273" s="14" t="s">
        <v>115</v>
      </c>
      <c r="BE273" s="137">
        <f t="shared" si="34"/>
        <v>0</v>
      </c>
      <c r="BF273" s="137">
        <f t="shared" si="35"/>
        <v>0</v>
      </c>
      <c r="BG273" s="137">
        <f t="shared" si="36"/>
        <v>0</v>
      </c>
      <c r="BH273" s="137">
        <f t="shared" si="37"/>
        <v>0</v>
      </c>
      <c r="BI273" s="137">
        <f t="shared" si="38"/>
        <v>0</v>
      </c>
      <c r="BJ273" s="14" t="s">
        <v>76</v>
      </c>
      <c r="BK273" s="137">
        <f t="shared" si="39"/>
        <v>0</v>
      </c>
      <c r="BL273" s="14" t="s">
        <v>123</v>
      </c>
      <c r="BM273" s="136" t="s">
        <v>848</v>
      </c>
    </row>
    <row r="274" spans="2:65" s="1" customFormat="1" ht="16.5" customHeight="1" x14ac:dyDescent="0.2">
      <c r="B274" s="124"/>
      <c r="C274" s="149" t="s">
        <v>492</v>
      </c>
      <c r="D274" s="149" t="s">
        <v>2752</v>
      </c>
      <c r="E274" s="150" t="s">
        <v>3145</v>
      </c>
      <c r="F274" s="151" t="s">
        <v>3146</v>
      </c>
      <c r="G274" s="152" t="s">
        <v>408</v>
      </c>
      <c r="H274" s="153">
        <v>2</v>
      </c>
      <c r="I274" s="154"/>
      <c r="J274" s="155">
        <f t="shared" si="30"/>
        <v>0</v>
      </c>
      <c r="K274" s="151" t="s">
        <v>122</v>
      </c>
      <c r="L274" s="156"/>
      <c r="M274" s="157" t="s">
        <v>3</v>
      </c>
      <c r="N274" s="158" t="s">
        <v>39</v>
      </c>
      <c r="P274" s="134">
        <f t="shared" si="31"/>
        <v>0</v>
      </c>
      <c r="Q274" s="134">
        <v>17.739999999999998</v>
      </c>
      <c r="R274" s="134">
        <f t="shared" si="32"/>
        <v>35.479999999999997</v>
      </c>
      <c r="S274" s="134">
        <v>0</v>
      </c>
      <c r="T274" s="135">
        <f t="shared" si="33"/>
        <v>0</v>
      </c>
      <c r="AR274" s="136" t="s">
        <v>137</v>
      </c>
      <c r="AT274" s="136" t="s">
        <v>2752</v>
      </c>
      <c r="AU274" s="136" t="s">
        <v>68</v>
      </c>
      <c r="AY274" s="14" t="s">
        <v>115</v>
      </c>
      <c r="BE274" s="137">
        <f t="shared" si="34"/>
        <v>0</v>
      </c>
      <c r="BF274" s="137">
        <f t="shared" si="35"/>
        <v>0</v>
      </c>
      <c r="BG274" s="137">
        <f t="shared" si="36"/>
        <v>0</v>
      </c>
      <c r="BH274" s="137">
        <f t="shared" si="37"/>
        <v>0</v>
      </c>
      <c r="BI274" s="137">
        <f t="shared" si="38"/>
        <v>0</v>
      </c>
      <c r="BJ274" s="14" t="s">
        <v>76</v>
      </c>
      <c r="BK274" s="137">
        <f t="shared" si="39"/>
        <v>0</v>
      </c>
      <c r="BL274" s="14" t="s">
        <v>123</v>
      </c>
      <c r="BM274" s="136" t="s">
        <v>851</v>
      </c>
    </row>
    <row r="275" spans="2:65" s="1" customFormat="1" ht="16.5" customHeight="1" x14ac:dyDescent="0.2">
      <c r="B275" s="124"/>
      <c r="C275" s="149" t="s">
        <v>852</v>
      </c>
      <c r="D275" s="149" t="s">
        <v>2752</v>
      </c>
      <c r="E275" s="150" t="s">
        <v>3147</v>
      </c>
      <c r="F275" s="151" t="s">
        <v>3148</v>
      </c>
      <c r="G275" s="152" t="s">
        <v>408</v>
      </c>
      <c r="H275" s="153">
        <v>1</v>
      </c>
      <c r="I275" s="154"/>
      <c r="J275" s="155">
        <f t="shared" si="30"/>
        <v>0</v>
      </c>
      <c r="K275" s="151" t="s">
        <v>122</v>
      </c>
      <c r="L275" s="156"/>
      <c r="M275" s="157" t="s">
        <v>3</v>
      </c>
      <c r="N275" s="158" t="s">
        <v>39</v>
      </c>
      <c r="P275" s="134">
        <f t="shared" si="31"/>
        <v>0</v>
      </c>
      <c r="Q275" s="134">
        <v>16.62</v>
      </c>
      <c r="R275" s="134">
        <f t="shared" si="32"/>
        <v>16.62</v>
      </c>
      <c r="S275" s="134">
        <v>0</v>
      </c>
      <c r="T275" s="135">
        <f t="shared" si="33"/>
        <v>0</v>
      </c>
      <c r="AR275" s="136" t="s">
        <v>137</v>
      </c>
      <c r="AT275" s="136" t="s">
        <v>2752</v>
      </c>
      <c r="AU275" s="136" t="s">
        <v>68</v>
      </c>
      <c r="AY275" s="14" t="s">
        <v>115</v>
      </c>
      <c r="BE275" s="137">
        <f t="shared" si="34"/>
        <v>0</v>
      </c>
      <c r="BF275" s="137">
        <f t="shared" si="35"/>
        <v>0</v>
      </c>
      <c r="BG275" s="137">
        <f t="shared" si="36"/>
        <v>0</v>
      </c>
      <c r="BH275" s="137">
        <f t="shared" si="37"/>
        <v>0</v>
      </c>
      <c r="BI275" s="137">
        <f t="shared" si="38"/>
        <v>0</v>
      </c>
      <c r="BJ275" s="14" t="s">
        <v>76</v>
      </c>
      <c r="BK275" s="137">
        <f t="shared" si="39"/>
        <v>0</v>
      </c>
      <c r="BL275" s="14" t="s">
        <v>123</v>
      </c>
      <c r="BM275" s="136" t="s">
        <v>855</v>
      </c>
    </row>
    <row r="276" spans="2:65" s="1" customFormat="1" ht="16.5" customHeight="1" x14ac:dyDescent="0.2">
      <c r="B276" s="124"/>
      <c r="C276" s="149" t="s">
        <v>495</v>
      </c>
      <c r="D276" s="149" t="s">
        <v>2752</v>
      </c>
      <c r="E276" s="150" t="s">
        <v>3149</v>
      </c>
      <c r="F276" s="151" t="s">
        <v>3150</v>
      </c>
      <c r="G276" s="152" t="s">
        <v>408</v>
      </c>
      <c r="H276" s="153">
        <v>1</v>
      </c>
      <c r="I276" s="154"/>
      <c r="J276" s="155">
        <f t="shared" si="30"/>
        <v>0</v>
      </c>
      <c r="K276" s="151" t="s">
        <v>122</v>
      </c>
      <c r="L276" s="156"/>
      <c r="M276" s="157" t="s">
        <v>3</v>
      </c>
      <c r="N276" s="158" t="s">
        <v>39</v>
      </c>
      <c r="P276" s="134">
        <f t="shared" si="31"/>
        <v>0</v>
      </c>
      <c r="Q276" s="134">
        <v>16.62</v>
      </c>
      <c r="R276" s="134">
        <f t="shared" si="32"/>
        <v>16.62</v>
      </c>
      <c r="S276" s="134">
        <v>0</v>
      </c>
      <c r="T276" s="135">
        <f t="shared" si="33"/>
        <v>0</v>
      </c>
      <c r="AR276" s="136" t="s">
        <v>137</v>
      </c>
      <c r="AT276" s="136" t="s">
        <v>2752</v>
      </c>
      <c r="AU276" s="136" t="s">
        <v>68</v>
      </c>
      <c r="AY276" s="14" t="s">
        <v>115</v>
      </c>
      <c r="BE276" s="137">
        <f t="shared" si="34"/>
        <v>0</v>
      </c>
      <c r="BF276" s="137">
        <f t="shared" si="35"/>
        <v>0</v>
      </c>
      <c r="BG276" s="137">
        <f t="shared" si="36"/>
        <v>0</v>
      </c>
      <c r="BH276" s="137">
        <f t="shared" si="37"/>
        <v>0</v>
      </c>
      <c r="BI276" s="137">
        <f t="shared" si="38"/>
        <v>0</v>
      </c>
      <c r="BJ276" s="14" t="s">
        <v>76</v>
      </c>
      <c r="BK276" s="137">
        <f t="shared" si="39"/>
        <v>0</v>
      </c>
      <c r="BL276" s="14" t="s">
        <v>123</v>
      </c>
      <c r="BM276" s="136" t="s">
        <v>858</v>
      </c>
    </row>
    <row r="277" spans="2:65" s="1" customFormat="1" ht="16.5" customHeight="1" x14ac:dyDescent="0.2">
      <c r="B277" s="124"/>
      <c r="C277" s="149" t="s">
        <v>859</v>
      </c>
      <c r="D277" s="149" t="s">
        <v>2752</v>
      </c>
      <c r="E277" s="150" t="s">
        <v>3151</v>
      </c>
      <c r="F277" s="151" t="s">
        <v>3152</v>
      </c>
      <c r="G277" s="152" t="s">
        <v>408</v>
      </c>
      <c r="H277" s="153">
        <v>1</v>
      </c>
      <c r="I277" s="154"/>
      <c r="J277" s="155">
        <f t="shared" si="30"/>
        <v>0</v>
      </c>
      <c r="K277" s="151" t="s">
        <v>122</v>
      </c>
      <c r="L277" s="156"/>
      <c r="M277" s="157" t="s">
        <v>3</v>
      </c>
      <c r="N277" s="158" t="s">
        <v>39</v>
      </c>
      <c r="P277" s="134">
        <f t="shared" si="31"/>
        <v>0</v>
      </c>
      <c r="Q277" s="134">
        <v>18.579999999999998</v>
      </c>
      <c r="R277" s="134">
        <f t="shared" si="32"/>
        <v>18.579999999999998</v>
      </c>
      <c r="S277" s="134">
        <v>0</v>
      </c>
      <c r="T277" s="135">
        <f t="shared" si="33"/>
        <v>0</v>
      </c>
      <c r="AR277" s="136" t="s">
        <v>137</v>
      </c>
      <c r="AT277" s="136" t="s">
        <v>2752</v>
      </c>
      <c r="AU277" s="136" t="s">
        <v>68</v>
      </c>
      <c r="AY277" s="14" t="s">
        <v>115</v>
      </c>
      <c r="BE277" s="137">
        <f t="shared" si="34"/>
        <v>0</v>
      </c>
      <c r="BF277" s="137">
        <f t="shared" si="35"/>
        <v>0</v>
      </c>
      <c r="BG277" s="137">
        <f t="shared" si="36"/>
        <v>0</v>
      </c>
      <c r="BH277" s="137">
        <f t="shared" si="37"/>
        <v>0</v>
      </c>
      <c r="BI277" s="137">
        <f t="shared" si="38"/>
        <v>0</v>
      </c>
      <c r="BJ277" s="14" t="s">
        <v>76</v>
      </c>
      <c r="BK277" s="137">
        <f t="shared" si="39"/>
        <v>0</v>
      </c>
      <c r="BL277" s="14" t="s">
        <v>123</v>
      </c>
      <c r="BM277" s="136" t="s">
        <v>862</v>
      </c>
    </row>
    <row r="278" spans="2:65" s="1" customFormat="1" ht="16.5" customHeight="1" x14ac:dyDescent="0.2">
      <c r="B278" s="124"/>
      <c r="C278" s="149" t="s">
        <v>499</v>
      </c>
      <c r="D278" s="149" t="s">
        <v>2752</v>
      </c>
      <c r="E278" s="150" t="s">
        <v>3153</v>
      </c>
      <c r="F278" s="151" t="s">
        <v>3154</v>
      </c>
      <c r="G278" s="152" t="s">
        <v>408</v>
      </c>
      <c r="H278" s="153">
        <v>1</v>
      </c>
      <c r="I278" s="154"/>
      <c r="J278" s="155">
        <f t="shared" si="30"/>
        <v>0</v>
      </c>
      <c r="K278" s="151" t="s">
        <v>122</v>
      </c>
      <c r="L278" s="156"/>
      <c r="M278" s="157" t="s">
        <v>3</v>
      </c>
      <c r="N278" s="158" t="s">
        <v>39</v>
      </c>
      <c r="P278" s="134">
        <f t="shared" si="31"/>
        <v>0</v>
      </c>
      <c r="Q278" s="134">
        <v>18.579999999999998</v>
      </c>
      <c r="R278" s="134">
        <f t="shared" si="32"/>
        <v>18.579999999999998</v>
      </c>
      <c r="S278" s="134">
        <v>0</v>
      </c>
      <c r="T278" s="135">
        <f t="shared" si="33"/>
        <v>0</v>
      </c>
      <c r="AR278" s="136" t="s">
        <v>137</v>
      </c>
      <c r="AT278" s="136" t="s">
        <v>2752</v>
      </c>
      <c r="AU278" s="136" t="s">
        <v>68</v>
      </c>
      <c r="AY278" s="14" t="s">
        <v>115</v>
      </c>
      <c r="BE278" s="137">
        <f t="shared" si="34"/>
        <v>0</v>
      </c>
      <c r="BF278" s="137">
        <f t="shared" si="35"/>
        <v>0</v>
      </c>
      <c r="BG278" s="137">
        <f t="shared" si="36"/>
        <v>0</v>
      </c>
      <c r="BH278" s="137">
        <f t="shared" si="37"/>
        <v>0</v>
      </c>
      <c r="BI278" s="137">
        <f t="shared" si="38"/>
        <v>0</v>
      </c>
      <c r="BJ278" s="14" t="s">
        <v>76</v>
      </c>
      <c r="BK278" s="137">
        <f t="shared" si="39"/>
        <v>0</v>
      </c>
      <c r="BL278" s="14" t="s">
        <v>123</v>
      </c>
      <c r="BM278" s="136" t="s">
        <v>865</v>
      </c>
    </row>
    <row r="279" spans="2:65" s="1" customFormat="1" ht="16.5" customHeight="1" x14ac:dyDescent="0.2">
      <c r="B279" s="124"/>
      <c r="C279" s="149" t="s">
        <v>867</v>
      </c>
      <c r="D279" s="149" t="s">
        <v>2752</v>
      </c>
      <c r="E279" s="150" t="s">
        <v>3155</v>
      </c>
      <c r="F279" s="151" t="s">
        <v>3156</v>
      </c>
      <c r="G279" s="152" t="s">
        <v>408</v>
      </c>
      <c r="H279" s="153">
        <v>1</v>
      </c>
      <c r="I279" s="154"/>
      <c r="J279" s="155">
        <f t="shared" si="30"/>
        <v>0</v>
      </c>
      <c r="K279" s="151" t="s">
        <v>122</v>
      </c>
      <c r="L279" s="156"/>
      <c r="M279" s="157" t="s">
        <v>3</v>
      </c>
      <c r="N279" s="158" t="s">
        <v>39</v>
      </c>
      <c r="P279" s="134">
        <f t="shared" si="31"/>
        <v>0</v>
      </c>
      <c r="Q279" s="134">
        <v>17.690000000000001</v>
      </c>
      <c r="R279" s="134">
        <f t="shared" si="32"/>
        <v>17.690000000000001</v>
      </c>
      <c r="S279" s="134">
        <v>0</v>
      </c>
      <c r="T279" s="135">
        <f t="shared" si="33"/>
        <v>0</v>
      </c>
      <c r="AR279" s="136" t="s">
        <v>137</v>
      </c>
      <c r="AT279" s="136" t="s">
        <v>2752</v>
      </c>
      <c r="AU279" s="136" t="s">
        <v>68</v>
      </c>
      <c r="AY279" s="14" t="s">
        <v>115</v>
      </c>
      <c r="BE279" s="137">
        <f t="shared" si="34"/>
        <v>0</v>
      </c>
      <c r="BF279" s="137">
        <f t="shared" si="35"/>
        <v>0</v>
      </c>
      <c r="BG279" s="137">
        <f t="shared" si="36"/>
        <v>0</v>
      </c>
      <c r="BH279" s="137">
        <f t="shared" si="37"/>
        <v>0</v>
      </c>
      <c r="BI279" s="137">
        <f t="shared" si="38"/>
        <v>0</v>
      </c>
      <c r="BJ279" s="14" t="s">
        <v>76</v>
      </c>
      <c r="BK279" s="137">
        <f t="shared" si="39"/>
        <v>0</v>
      </c>
      <c r="BL279" s="14" t="s">
        <v>123</v>
      </c>
      <c r="BM279" s="136" t="s">
        <v>870</v>
      </c>
    </row>
    <row r="280" spans="2:65" s="1" customFormat="1" ht="16.5" customHeight="1" x14ac:dyDescent="0.2">
      <c r="B280" s="124"/>
      <c r="C280" s="149" t="s">
        <v>502</v>
      </c>
      <c r="D280" s="149" t="s">
        <v>2752</v>
      </c>
      <c r="E280" s="150" t="s">
        <v>3157</v>
      </c>
      <c r="F280" s="151" t="s">
        <v>3158</v>
      </c>
      <c r="G280" s="152" t="s">
        <v>408</v>
      </c>
      <c r="H280" s="153">
        <v>1</v>
      </c>
      <c r="I280" s="154"/>
      <c r="J280" s="155">
        <f t="shared" si="30"/>
        <v>0</v>
      </c>
      <c r="K280" s="151" t="s">
        <v>122</v>
      </c>
      <c r="L280" s="156"/>
      <c r="M280" s="157" t="s">
        <v>3</v>
      </c>
      <c r="N280" s="158" t="s">
        <v>39</v>
      </c>
      <c r="P280" s="134">
        <f t="shared" si="31"/>
        <v>0</v>
      </c>
      <c r="Q280" s="134">
        <v>17.690000000000001</v>
      </c>
      <c r="R280" s="134">
        <f t="shared" si="32"/>
        <v>17.690000000000001</v>
      </c>
      <c r="S280" s="134">
        <v>0</v>
      </c>
      <c r="T280" s="135">
        <f t="shared" si="33"/>
        <v>0</v>
      </c>
      <c r="AR280" s="136" t="s">
        <v>137</v>
      </c>
      <c r="AT280" s="136" t="s">
        <v>2752</v>
      </c>
      <c r="AU280" s="136" t="s">
        <v>68</v>
      </c>
      <c r="AY280" s="14" t="s">
        <v>115</v>
      </c>
      <c r="BE280" s="137">
        <f t="shared" si="34"/>
        <v>0</v>
      </c>
      <c r="BF280" s="137">
        <f t="shared" si="35"/>
        <v>0</v>
      </c>
      <c r="BG280" s="137">
        <f t="shared" si="36"/>
        <v>0</v>
      </c>
      <c r="BH280" s="137">
        <f t="shared" si="37"/>
        <v>0</v>
      </c>
      <c r="BI280" s="137">
        <f t="shared" si="38"/>
        <v>0</v>
      </c>
      <c r="BJ280" s="14" t="s">
        <v>76</v>
      </c>
      <c r="BK280" s="137">
        <f t="shared" si="39"/>
        <v>0</v>
      </c>
      <c r="BL280" s="14" t="s">
        <v>123</v>
      </c>
      <c r="BM280" s="136" t="s">
        <v>873</v>
      </c>
    </row>
    <row r="281" spans="2:65" s="1" customFormat="1" ht="16.5" customHeight="1" x14ac:dyDescent="0.2">
      <c r="B281" s="124"/>
      <c r="C281" s="149" t="s">
        <v>874</v>
      </c>
      <c r="D281" s="149" t="s">
        <v>2752</v>
      </c>
      <c r="E281" s="150" t="s">
        <v>3159</v>
      </c>
      <c r="F281" s="151" t="s">
        <v>3160</v>
      </c>
      <c r="G281" s="152" t="s">
        <v>408</v>
      </c>
      <c r="H281" s="153">
        <v>1</v>
      </c>
      <c r="I281" s="154"/>
      <c r="J281" s="155">
        <f t="shared" si="30"/>
        <v>0</v>
      </c>
      <c r="K281" s="151" t="s">
        <v>122</v>
      </c>
      <c r="L281" s="156"/>
      <c r="M281" s="157" t="s">
        <v>3</v>
      </c>
      <c r="N281" s="158" t="s">
        <v>39</v>
      </c>
      <c r="P281" s="134">
        <f t="shared" si="31"/>
        <v>0</v>
      </c>
      <c r="Q281" s="134">
        <v>20.43</v>
      </c>
      <c r="R281" s="134">
        <f t="shared" si="32"/>
        <v>20.43</v>
      </c>
      <c r="S281" s="134">
        <v>0</v>
      </c>
      <c r="T281" s="135">
        <f t="shared" si="33"/>
        <v>0</v>
      </c>
      <c r="AR281" s="136" t="s">
        <v>137</v>
      </c>
      <c r="AT281" s="136" t="s">
        <v>2752</v>
      </c>
      <c r="AU281" s="136" t="s">
        <v>68</v>
      </c>
      <c r="AY281" s="14" t="s">
        <v>115</v>
      </c>
      <c r="BE281" s="137">
        <f t="shared" si="34"/>
        <v>0</v>
      </c>
      <c r="BF281" s="137">
        <f t="shared" si="35"/>
        <v>0</v>
      </c>
      <c r="BG281" s="137">
        <f t="shared" si="36"/>
        <v>0</v>
      </c>
      <c r="BH281" s="137">
        <f t="shared" si="37"/>
        <v>0</v>
      </c>
      <c r="BI281" s="137">
        <f t="shared" si="38"/>
        <v>0</v>
      </c>
      <c r="BJ281" s="14" t="s">
        <v>76</v>
      </c>
      <c r="BK281" s="137">
        <f t="shared" si="39"/>
        <v>0</v>
      </c>
      <c r="BL281" s="14" t="s">
        <v>123</v>
      </c>
      <c r="BM281" s="136" t="s">
        <v>877</v>
      </c>
    </row>
    <row r="282" spans="2:65" s="1" customFormat="1" ht="16.5" customHeight="1" x14ac:dyDescent="0.2">
      <c r="B282" s="124"/>
      <c r="C282" s="149" t="s">
        <v>506</v>
      </c>
      <c r="D282" s="149" t="s">
        <v>2752</v>
      </c>
      <c r="E282" s="150" t="s">
        <v>3161</v>
      </c>
      <c r="F282" s="151" t="s">
        <v>3162</v>
      </c>
      <c r="G282" s="152" t="s">
        <v>408</v>
      </c>
      <c r="H282" s="153">
        <v>1</v>
      </c>
      <c r="I282" s="154"/>
      <c r="J282" s="155">
        <f t="shared" si="30"/>
        <v>0</v>
      </c>
      <c r="K282" s="151" t="s">
        <v>122</v>
      </c>
      <c r="L282" s="156"/>
      <c r="M282" s="157" t="s">
        <v>3</v>
      </c>
      <c r="N282" s="158" t="s">
        <v>39</v>
      </c>
      <c r="P282" s="134">
        <f t="shared" si="31"/>
        <v>0</v>
      </c>
      <c r="Q282" s="134">
        <v>20.43</v>
      </c>
      <c r="R282" s="134">
        <f t="shared" si="32"/>
        <v>20.43</v>
      </c>
      <c r="S282" s="134">
        <v>0</v>
      </c>
      <c r="T282" s="135">
        <f t="shared" si="33"/>
        <v>0</v>
      </c>
      <c r="AR282" s="136" t="s">
        <v>137</v>
      </c>
      <c r="AT282" s="136" t="s">
        <v>2752</v>
      </c>
      <c r="AU282" s="136" t="s">
        <v>68</v>
      </c>
      <c r="AY282" s="14" t="s">
        <v>115</v>
      </c>
      <c r="BE282" s="137">
        <f t="shared" si="34"/>
        <v>0</v>
      </c>
      <c r="BF282" s="137">
        <f t="shared" si="35"/>
        <v>0</v>
      </c>
      <c r="BG282" s="137">
        <f t="shared" si="36"/>
        <v>0</v>
      </c>
      <c r="BH282" s="137">
        <f t="shared" si="37"/>
        <v>0</v>
      </c>
      <c r="BI282" s="137">
        <f t="shared" si="38"/>
        <v>0</v>
      </c>
      <c r="BJ282" s="14" t="s">
        <v>76</v>
      </c>
      <c r="BK282" s="137">
        <f t="shared" si="39"/>
        <v>0</v>
      </c>
      <c r="BL282" s="14" t="s">
        <v>123</v>
      </c>
      <c r="BM282" s="136" t="s">
        <v>880</v>
      </c>
    </row>
    <row r="283" spans="2:65" s="1" customFormat="1" ht="16.5" customHeight="1" x14ac:dyDescent="0.2">
      <c r="B283" s="124"/>
      <c r="C283" s="149" t="s">
        <v>881</v>
      </c>
      <c r="D283" s="149" t="s">
        <v>2752</v>
      </c>
      <c r="E283" s="150" t="s">
        <v>3163</v>
      </c>
      <c r="F283" s="151" t="s">
        <v>3164</v>
      </c>
      <c r="G283" s="152" t="s">
        <v>408</v>
      </c>
      <c r="H283" s="153">
        <v>1</v>
      </c>
      <c r="I283" s="154"/>
      <c r="J283" s="155">
        <f t="shared" si="30"/>
        <v>0</v>
      </c>
      <c r="K283" s="151" t="s">
        <v>122</v>
      </c>
      <c r="L283" s="156"/>
      <c r="M283" s="157" t="s">
        <v>3</v>
      </c>
      <c r="N283" s="158" t="s">
        <v>39</v>
      </c>
      <c r="P283" s="134">
        <f t="shared" si="31"/>
        <v>0</v>
      </c>
      <c r="Q283" s="134">
        <v>12.44</v>
      </c>
      <c r="R283" s="134">
        <f t="shared" si="32"/>
        <v>12.44</v>
      </c>
      <c r="S283" s="134">
        <v>0</v>
      </c>
      <c r="T283" s="135">
        <f t="shared" si="33"/>
        <v>0</v>
      </c>
      <c r="AR283" s="136" t="s">
        <v>137</v>
      </c>
      <c r="AT283" s="136" t="s">
        <v>2752</v>
      </c>
      <c r="AU283" s="136" t="s">
        <v>68</v>
      </c>
      <c r="AY283" s="14" t="s">
        <v>115</v>
      </c>
      <c r="BE283" s="137">
        <f t="shared" si="34"/>
        <v>0</v>
      </c>
      <c r="BF283" s="137">
        <f t="shared" si="35"/>
        <v>0</v>
      </c>
      <c r="BG283" s="137">
        <f t="shared" si="36"/>
        <v>0</v>
      </c>
      <c r="BH283" s="137">
        <f t="shared" si="37"/>
        <v>0</v>
      </c>
      <c r="BI283" s="137">
        <f t="shared" si="38"/>
        <v>0</v>
      </c>
      <c r="BJ283" s="14" t="s">
        <v>76</v>
      </c>
      <c r="BK283" s="137">
        <f t="shared" si="39"/>
        <v>0</v>
      </c>
      <c r="BL283" s="14" t="s">
        <v>123</v>
      </c>
      <c r="BM283" s="136" t="s">
        <v>884</v>
      </c>
    </row>
    <row r="284" spans="2:65" s="1" customFormat="1" ht="16.5" customHeight="1" x14ac:dyDescent="0.2">
      <c r="B284" s="124"/>
      <c r="C284" s="149" t="s">
        <v>509</v>
      </c>
      <c r="D284" s="149" t="s">
        <v>2752</v>
      </c>
      <c r="E284" s="150" t="s">
        <v>3165</v>
      </c>
      <c r="F284" s="151" t="s">
        <v>3166</v>
      </c>
      <c r="G284" s="152" t="s">
        <v>408</v>
      </c>
      <c r="H284" s="153">
        <v>1</v>
      </c>
      <c r="I284" s="154"/>
      <c r="J284" s="155">
        <f t="shared" si="30"/>
        <v>0</v>
      </c>
      <c r="K284" s="151" t="s">
        <v>122</v>
      </c>
      <c r="L284" s="156"/>
      <c r="M284" s="157" t="s">
        <v>3</v>
      </c>
      <c r="N284" s="158" t="s">
        <v>39</v>
      </c>
      <c r="P284" s="134">
        <f t="shared" si="31"/>
        <v>0</v>
      </c>
      <c r="Q284" s="134">
        <v>15.03</v>
      </c>
      <c r="R284" s="134">
        <f t="shared" si="32"/>
        <v>15.03</v>
      </c>
      <c r="S284" s="134">
        <v>0</v>
      </c>
      <c r="T284" s="135">
        <f t="shared" si="33"/>
        <v>0</v>
      </c>
      <c r="AR284" s="136" t="s">
        <v>137</v>
      </c>
      <c r="AT284" s="136" t="s">
        <v>2752</v>
      </c>
      <c r="AU284" s="136" t="s">
        <v>68</v>
      </c>
      <c r="AY284" s="14" t="s">
        <v>115</v>
      </c>
      <c r="BE284" s="137">
        <f t="shared" si="34"/>
        <v>0</v>
      </c>
      <c r="BF284" s="137">
        <f t="shared" si="35"/>
        <v>0</v>
      </c>
      <c r="BG284" s="137">
        <f t="shared" si="36"/>
        <v>0</v>
      </c>
      <c r="BH284" s="137">
        <f t="shared" si="37"/>
        <v>0</v>
      </c>
      <c r="BI284" s="137">
        <f t="shared" si="38"/>
        <v>0</v>
      </c>
      <c r="BJ284" s="14" t="s">
        <v>76</v>
      </c>
      <c r="BK284" s="137">
        <f t="shared" si="39"/>
        <v>0</v>
      </c>
      <c r="BL284" s="14" t="s">
        <v>123</v>
      </c>
      <c r="BM284" s="136" t="s">
        <v>887</v>
      </c>
    </row>
    <row r="285" spans="2:65" s="1" customFormat="1" ht="16.5" customHeight="1" x14ac:dyDescent="0.2">
      <c r="B285" s="124"/>
      <c r="C285" s="149" t="s">
        <v>888</v>
      </c>
      <c r="D285" s="149" t="s">
        <v>2752</v>
      </c>
      <c r="E285" s="150" t="s">
        <v>3167</v>
      </c>
      <c r="F285" s="151" t="s">
        <v>3168</v>
      </c>
      <c r="G285" s="152" t="s">
        <v>408</v>
      </c>
      <c r="H285" s="153">
        <v>5</v>
      </c>
      <c r="I285" s="154"/>
      <c r="J285" s="155">
        <f t="shared" si="30"/>
        <v>0</v>
      </c>
      <c r="K285" s="151" t="s">
        <v>122</v>
      </c>
      <c r="L285" s="156"/>
      <c r="M285" s="157" t="s">
        <v>3</v>
      </c>
      <c r="N285" s="158" t="s">
        <v>39</v>
      </c>
      <c r="P285" s="134">
        <f t="shared" si="31"/>
        <v>0</v>
      </c>
      <c r="Q285" s="134">
        <v>1.004E-2</v>
      </c>
      <c r="R285" s="134">
        <f t="shared" si="32"/>
        <v>5.0200000000000002E-2</v>
      </c>
      <c r="S285" s="134">
        <v>0</v>
      </c>
      <c r="T285" s="135">
        <f t="shared" si="33"/>
        <v>0</v>
      </c>
      <c r="AR285" s="136" t="s">
        <v>137</v>
      </c>
      <c r="AT285" s="136" t="s">
        <v>2752</v>
      </c>
      <c r="AU285" s="136" t="s">
        <v>68</v>
      </c>
      <c r="AY285" s="14" t="s">
        <v>115</v>
      </c>
      <c r="BE285" s="137">
        <f t="shared" si="34"/>
        <v>0</v>
      </c>
      <c r="BF285" s="137">
        <f t="shared" si="35"/>
        <v>0</v>
      </c>
      <c r="BG285" s="137">
        <f t="shared" si="36"/>
        <v>0</v>
      </c>
      <c r="BH285" s="137">
        <f t="shared" si="37"/>
        <v>0</v>
      </c>
      <c r="BI285" s="137">
        <f t="shared" si="38"/>
        <v>0</v>
      </c>
      <c r="BJ285" s="14" t="s">
        <v>76</v>
      </c>
      <c r="BK285" s="137">
        <f t="shared" si="39"/>
        <v>0</v>
      </c>
      <c r="BL285" s="14" t="s">
        <v>123</v>
      </c>
      <c r="BM285" s="136" t="s">
        <v>891</v>
      </c>
    </row>
    <row r="286" spans="2:65" s="1" customFormat="1" ht="16.5" customHeight="1" x14ac:dyDescent="0.2">
      <c r="B286" s="124"/>
      <c r="C286" s="149" t="s">
        <v>514</v>
      </c>
      <c r="D286" s="149" t="s">
        <v>2752</v>
      </c>
      <c r="E286" s="150" t="s">
        <v>3169</v>
      </c>
      <c r="F286" s="151" t="s">
        <v>3170</v>
      </c>
      <c r="G286" s="152" t="s">
        <v>408</v>
      </c>
      <c r="H286" s="153">
        <v>5</v>
      </c>
      <c r="I286" s="154"/>
      <c r="J286" s="155">
        <f t="shared" si="30"/>
        <v>0</v>
      </c>
      <c r="K286" s="151" t="s">
        <v>122</v>
      </c>
      <c r="L286" s="156"/>
      <c r="M286" s="157" t="s">
        <v>3</v>
      </c>
      <c r="N286" s="158" t="s">
        <v>39</v>
      </c>
      <c r="P286" s="134">
        <f t="shared" si="31"/>
        <v>0</v>
      </c>
      <c r="Q286" s="134">
        <v>1.0059999999999999E-2</v>
      </c>
      <c r="R286" s="134">
        <f t="shared" si="32"/>
        <v>5.0299999999999997E-2</v>
      </c>
      <c r="S286" s="134">
        <v>0</v>
      </c>
      <c r="T286" s="135">
        <f t="shared" si="33"/>
        <v>0</v>
      </c>
      <c r="AR286" s="136" t="s">
        <v>137</v>
      </c>
      <c r="AT286" s="136" t="s">
        <v>2752</v>
      </c>
      <c r="AU286" s="136" t="s">
        <v>68</v>
      </c>
      <c r="AY286" s="14" t="s">
        <v>115</v>
      </c>
      <c r="BE286" s="137">
        <f t="shared" si="34"/>
        <v>0</v>
      </c>
      <c r="BF286" s="137">
        <f t="shared" si="35"/>
        <v>0</v>
      </c>
      <c r="BG286" s="137">
        <f t="shared" si="36"/>
        <v>0</v>
      </c>
      <c r="BH286" s="137">
        <f t="shared" si="37"/>
        <v>0</v>
      </c>
      <c r="BI286" s="137">
        <f t="shared" si="38"/>
        <v>0</v>
      </c>
      <c r="BJ286" s="14" t="s">
        <v>76</v>
      </c>
      <c r="BK286" s="137">
        <f t="shared" si="39"/>
        <v>0</v>
      </c>
      <c r="BL286" s="14" t="s">
        <v>123</v>
      </c>
      <c r="BM286" s="136" t="s">
        <v>894</v>
      </c>
    </row>
    <row r="287" spans="2:65" s="1" customFormat="1" ht="16.5" customHeight="1" x14ac:dyDescent="0.2">
      <c r="B287" s="124"/>
      <c r="C287" s="149" t="s">
        <v>895</v>
      </c>
      <c r="D287" s="149" t="s">
        <v>2752</v>
      </c>
      <c r="E287" s="150" t="s">
        <v>3171</v>
      </c>
      <c r="F287" s="151" t="s">
        <v>3172</v>
      </c>
      <c r="G287" s="152" t="s">
        <v>408</v>
      </c>
      <c r="H287" s="153">
        <v>5</v>
      </c>
      <c r="I287" s="154"/>
      <c r="J287" s="155">
        <f t="shared" si="30"/>
        <v>0</v>
      </c>
      <c r="K287" s="151" t="s">
        <v>122</v>
      </c>
      <c r="L287" s="156"/>
      <c r="M287" s="157" t="s">
        <v>3</v>
      </c>
      <c r="N287" s="158" t="s">
        <v>39</v>
      </c>
      <c r="P287" s="134">
        <f t="shared" si="31"/>
        <v>0</v>
      </c>
      <c r="Q287" s="134">
        <v>1.0030000000000001E-2</v>
      </c>
      <c r="R287" s="134">
        <f t="shared" si="32"/>
        <v>5.015E-2</v>
      </c>
      <c r="S287" s="134">
        <v>0</v>
      </c>
      <c r="T287" s="135">
        <f t="shared" si="33"/>
        <v>0</v>
      </c>
      <c r="AR287" s="136" t="s">
        <v>137</v>
      </c>
      <c r="AT287" s="136" t="s">
        <v>2752</v>
      </c>
      <c r="AU287" s="136" t="s">
        <v>68</v>
      </c>
      <c r="AY287" s="14" t="s">
        <v>115</v>
      </c>
      <c r="BE287" s="137">
        <f t="shared" si="34"/>
        <v>0</v>
      </c>
      <c r="BF287" s="137">
        <f t="shared" si="35"/>
        <v>0</v>
      </c>
      <c r="BG287" s="137">
        <f t="shared" si="36"/>
        <v>0</v>
      </c>
      <c r="BH287" s="137">
        <f t="shared" si="37"/>
        <v>0</v>
      </c>
      <c r="BI287" s="137">
        <f t="shared" si="38"/>
        <v>0</v>
      </c>
      <c r="BJ287" s="14" t="s">
        <v>76</v>
      </c>
      <c r="BK287" s="137">
        <f t="shared" si="39"/>
        <v>0</v>
      </c>
      <c r="BL287" s="14" t="s">
        <v>123</v>
      </c>
      <c r="BM287" s="136" t="s">
        <v>898</v>
      </c>
    </row>
    <row r="288" spans="2:65" s="1" customFormat="1" ht="16.5" customHeight="1" x14ac:dyDescent="0.2">
      <c r="B288" s="124"/>
      <c r="C288" s="149" t="s">
        <v>517</v>
      </c>
      <c r="D288" s="149" t="s">
        <v>2752</v>
      </c>
      <c r="E288" s="150" t="s">
        <v>3173</v>
      </c>
      <c r="F288" s="151" t="s">
        <v>3174</v>
      </c>
      <c r="G288" s="152" t="s">
        <v>408</v>
      </c>
      <c r="H288" s="153">
        <v>5</v>
      </c>
      <c r="I288" s="154"/>
      <c r="J288" s="155">
        <f t="shared" si="30"/>
        <v>0</v>
      </c>
      <c r="K288" s="151" t="s">
        <v>122</v>
      </c>
      <c r="L288" s="156"/>
      <c r="M288" s="157" t="s">
        <v>3</v>
      </c>
      <c r="N288" s="158" t="s">
        <v>39</v>
      </c>
      <c r="P288" s="134">
        <f t="shared" si="31"/>
        <v>0</v>
      </c>
      <c r="Q288" s="134">
        <v>1.0030000000000001E-2</v>
      </c>
      <c r="R288" s="134">
        <f t="shared" si="32"/>
        <v>5.015E-2</v>
      </c>
      <c r="S288" s="134">
        <v>0</v>
      </c>
      <c r="T288" s="135">
        <f t="shared" si="33"/>
        <v>0</v>
      </c>
      <c r="AR288" s="136" t="s">
        <v>137</v>
      </c>
      <c r="AT288" s="136" t="s">
        <v>2752</v>
      </c>
      <c r="AU288" s="136" t="s">
        <v>68</v>
      </c>
      <c r="AY288" s="14" t="s">
        <v>115</v>
      </c>
      <c r="BE288" s="137">
        <f t="shared" si="34"/>
        <v>0</v>
      </c>
      <c r="BF288" s="137">
        <f t="shared" si="35"/>
        <v>0</v>
      </c>
      <c r="BG288" s="137">
        <f t="shared" si="36"/>
        <v>0</v>
      </c>
      <c r="BH288" s="137">
        <f t="shared" si="37"/>
        <v>0</v>
      </c>
      <c r="BI288" s="137">
        <f t="shared" si="38"/>
        <v>0</v>
      </c>
      <c r="BJ288" s="14" t="s">
        <v>76</v>
      </c>
      <c r="BK288" s="137">
        <f t="shared" si="39"/>
        <v>0</v>
      </c>
      <c r="BL288" s="14" t="s">
        <v>123</v>
      </c>
      <c r="BM288" s="136" t="s">
        <v>901</v>
      </c>
    </row>
    <row r="289" spans="2:65" s="1" customFormat="1" ht="16.5" customHeight="1" x14ac:dyDescent="0.2">
      <c r="B289" s="124"/>
      <c r="C289" s="149" t="s">
        <v>903</v>
      </c>
      <c r="D289" s="149" t="s">
        <v>2752</v>
      </c>
      <c r="E289" s="150" t="s">
        <v>3175</v>
      </c>
      <c r="F289" s="151" t="s">
        <v>3176</v>
      </c>
      <c r="G289" s="152" t="s">
        <v>408</v>
      </c>
      <c r="H289" s="153">
        <v>5</v>
      </c>
      <c r="I289" s="154"/>
      <c r="J289" s="155">
        <f t="shared" si="30"/>
        <v>0</v>
      </c>
      <c r="K289" s="151" t="s">
        <v>122</v>
      </c>
      <c r="L289" s="156"/>
      <c r="M289" s="157" t="s">
        <v>3</v>
      </c>
      <c r="N289" s="158" t="s">
        <v>39</v>
      </c>
      <c r="P289" s="134">
        <f t="shared" si="31"/>
        <v>0</v>
      </c>
      <c r="Q289" s="134">
        <v>9.9799999999999993E-3</v>
      </c>
      <c r="R289" s="134">
        <f t="shared" si="32"/>
        <v>4.99E-2</v>
      </c>
      <c r="S289" s="134">
        <v>0</v>
      </c>
      <c r="T289" s="135">
        <f t="shared" si="33"/>
        <v>0</v>
      </c>
      <c r="AR289" s="136" t="s">
        <v>137</v>
      </c>
      <c r="AT289" s="136" t="s">
        <v>2752</v>
      </c>
      <c r="AU289" s="136" t="s">
        <v>68</v>
      </c>
      <c r="AY289" s="14" t="s">
        <v>115</v>
      </c>
      <c r="BE289" s="137">
        <f t="shared" si="34"/>
        <v>0</v>
      </c>
      <c r="BF289" s="137">
        <f t="shared" si="35"/>
        <v>0</v>
      </c>
      <c r="BG289" s="137">
        <f t="shared" si="36"/>
        <v>0</v>
      </c>
      <c r="BH289" s="137">
        <f t="shared" si="37"/>
        <v>0</v>
      </c>
      <c r="BI289" s="137">
        <f t="shared" si="38"/>
        <v>0</v>
      </c>
      <c r="BJ289" s="14" t="s">
        <v>76</v>
      </c>
      <c r="BK289" s="137">
        <f t="shared" si="39"/>
        <v>0</v>
      </c>
      <c r="BL289" s="14" t="s">
        <v>123</v>
      </c>
      <c r="BM289" s="136" t="s">
        <v>906</v>
      </c>
    </row>
    <row r="290" spans="2:65" s="1" customFormat="1" ht="16.5" customHeight="1" x14ac:dyDescent="0.2">
      <c r="B290" s="124"/>
      <c r="C290" s="149" t="s">
        <v>522</v>
      </c>
      <c r="D290" s="149" t="s">
        <v>2752</v>
      </c>
      <c r="E290" s="150" t="s">
        <v>3177</v>
      </c>
      <c r="F290" s="151" t="s">
        <v>3178</v>
      </c>
      <c r="G290" s="152" t="s">
        <v>408</v>
      </c>
      <c r="H290" s="153">
        <v>5</v>
      </c>
      <c r="I290" s="154"/>
      <c r="J290" s="155">
        <f t="shared" si="30"/>
        <v>0</v>
      </c>
      <c r="K290" s="151" t="s">
        <v>122</v>
      </c>
      <c r="L290" s="156"/>
      <c r="M290" s="157" t="s">
        <v>3</v>
      </c>
      <c r="N290" s="158" t="s">
        <v>39</v>
      </c>
      <c r="P290" s="134">
        <f t="shared" si="31"/>
        <v>0</v>
      </c>
      <c r="Q290" s="134">
        <v>1.0059999999999999E-2</v>
      </c>
      <c r="R290" s="134">
        <f t="shared" si="32"/>
        <v>5.0299999999999997E-2</v>
      </c>
      <c r="S290" s="134">
        <v>0</v>
      </c>
      <c r="T290" s="135">
        <f t="shared" si="33"/>
        <v>0</v>
      </c>
      <c r="AR290" s="136" t="s">
        <v>137</v>
      </c>
      <c r="AT290" s="136" t="s">
        <v>2752</v>
      </c>
      <c r="AU290" s="136" t="s">
        <v>68</v>
      </c>
      <c r="AY290" s="14" t="s">
        <v>115</v>
      </c>
      <c r="BE290" s="137">
        <f t="shared" si="34"/>
        <v>0</v>
      </c>
      <c r="BF290" s="137">
        <f t="shared" si="35"/>
        <v>0</v>
      </c>
      <c r="BG290" s="137">
        <f t="shared" si="36"/>
        <v>0</v>
      </c>
      <c r="BH290" s="137">
        <f t="shared" si="37"/>
        <v>0</v>
      </c>
      <c r="BI290" s="137">
        <f t="shared" si="38"/>
        <v>0</v>
      </c>
      <c r="BJ290" s="14" t="s">
        <v>76</v>
      </c>
      <c r="BK290" s="137">
        <f t="shared" si="39"/>
        <v>0</v>
      </c>
      <c r="BL290" s="14" t="s">
        <v>123</v>
      </c>
      <c r="BM290" s="136" t="s">
        <v>909</v>
      </c>
    </row>
    <row r="291" spans="2:65" s="1" customFormat="1" ht="16.5" customHeight="1" x14ac:dyDescent="0.2">
      <c r="B291" s="124"/>
      <c r="C291" s="149" t="s">
        <v>910</v>
      </c>
      <c r="D291" s="149" t="s">
        <v>2752</v>
      </c>
      <c r="E291" s="150" t="s">
        <v>3179</v>
      </c>
      <c r="F291" s="151" t="s">
        <v>3180</v>
      </c>
      <c r="G291" s="152" t="s">
        <v>408</v>
      </c>
      <c r="H291" s="153">
        <v>5</v>
      </c>
      <c r="I291" s="154"/>
      <c r="J291" s="155">
        <f t="shared" si="30"/>
        <v>0</v>
      </c>
      <c r="K291" s="151" t="s">
        <v>122</v>
      </c>
      <c r="L291" s="156"/>
      <c r="M291" s="157" t="s">
        <v>3</v>
      </c>
      <c r="N291" s="158" t="s">
        <v>39</v>
      </c>
      <c r="P291" s="134">
        <f t="shared" si="31"/>
        <v>0</v>
      </c>
      <c r="Q291" s="134">
        <v>1.0070000000000001E-2</v>
      </c>
      <c r="R291" s="134">
        <f t="shared" si="32"/>
        <v>5.0350000000000006E-2</v>
      </c>
      <c r="S291" s="134">
        <v>0</v>
      </c>
      <c r="T291" s="135">
        <f t="shared" si="33"/>
        <v>0</v>
      </c>
      <c r="AR291" s="136" t="s">
        <v>137</v>
      </c>
      <c r="AT291" s="136" t="s">
        <v>2752</v>
      </c>
      <c r="AU291" s="136" t="s">
        <v>68</v>
      </c>
      <c r="AY291" s="14" t="s">
        <v>115</v>
      </c>
      <c r="BE291" s="137">
        <f t="shared" si="34"/>
        <v>0</v>
      </c>
      <c r="BF291" s="137">
        <f t="shared" si="35"/>
        <v>0</v>
      </c>
      <c r="BG291" s="137">
        <f t="shared" si="36"/>
        <v>0</v>
      </c>
      <c r="BH291" s="137">
        <f t="shared" si="37"/>
        <v>0</v>
      </c>
      <c r="BI291" s="137">
        <f t="shared" si="38"/>
        <v>0</v>
      </c>
      <c r="BJ291" s="14" t="s">
        <v>76</v>
      </c>
      <c r="BK291" s="137">
        <f t="shared" si="39"/>
        <v>0</v>
      </c>
      <c r="BL291" s="14" t="s">
        <v>123</v>
      </c>
      <c r="BM291" s="136" t="s">
        <v>913</v>
      </c>
    </row>
    <row r="292" spans="2:65" s="1" customFormat="1" ht="16.5" customHeight="1" x14ac:dyDescent="0.2">
      <c r="B292" s="124"/>
      <c r="C292" s="149" t="s">
        <v>526</v>
      </c>
      <c r="D292" s="149" t="s">
        <v>2752</v>
      </c>
      <c r="E292" s="150" t="s">
        <v>3181</v>
      </c>
      <c r="F292" s="151" t="s">
        <v>3182</v>
      </c>
      <c r="G292" s="152" t="s">
        <v>408</v>
      </c>
      <c r="H292" s="153">
        <v>5</v>
      </c>
      <c r="I292" s="154"/>
      <c r="J292" s="155">
        <f t="shared" si="30"/>
        <v>0</v>
      </c>
      <c r="K292" s="151" t="s">
        <v>122</v>
      </c>
      <c r="L292" s="156"/>
      <c r="M292" s="157" t="s">
        <v>3</v>
      </c>
      <c r="N292" s="158" t="s">
        <v>39</v>
      </c>
      <c r="P292" s="134">
        <f t="shared" si="31"/>
        <v>0</v>
      </c>
      <c r="Q292" s="134">
        <v>1.014E-2</v>
      </c>
      <c r="R292" s="134">
        <f t="shared" si="32"/>
        <v>5.0699999999999995E-2</v>
      </c>
      <c r="S292" s="134">
        <v>0</v>
      </c>
      <c r="T292" s="135">
        <f t="shared" si="33"/>
        <v>0</v>
      </c>
      <c r="AR292" s="136" t="s">
        <v>137</v>
      </c>
      <c r="AT292" s="136" t="s">
        <v>2752</v>
      </c>
      <c r="AU292" s="136" t="s">
        <v>68</v>
      </c>
      <c r="AY292" s="14" t="s">
        <v>115</v>
      </c>
      <c r="BE292" s="137">
        <f t="shared" si="34"/>
        <v>0</v>
      </c>
      <c r="BF292" s="137">
        <f t="shared" si="35"/>
        <v>0</v>
      </c>
      <c r="BG292" s="137">
        <f t="shared" si="36"/>
        <v>0</v>
      </c>
      <c r="BH292" s="137">
        <f t="shared" si="37"/>
        <v>0</v>
      </c>
      <c r="BI292" s="137">
        <f t="shared" si="38"/>
        <v>0</v>
      </c>
      <c r="BJ292" s="14" t="s">
        <v>76</v>
      </c>
      <c r="BK292" s="137">
        <f t="shared" si="39"/>
        <v>0</v>
      </c>
      <c r="BL292" s="14" t="s">
        <v>123</v>
      </c>
      <c r="BM292" s="136" t="s">
        <v>916</v>
      </c>
    </row>
    <row r="293" spans="2:65" s="1" customFormat="1" ht="16.5" customHeight="1" x14ac:dyDescent="0.2">
      <c r="B293" s="124"/>
      <c r="C293" s="149" t="s">
        <v>917</v>
      </c>
      <c r="D293" s="149" t="s">
        <v>2752</v>
      </c>
      <c r="E293" s="150" t="s">
        <v>3183</v>
      </c>
      <c r="F293" s="151" t="s">
        <v>3184</v>
      </c>
      <c r="G293" s="152" t="s">
        <v>408</v>
      </c>
      <c r="H293" s="153">
        <v>5</v>
      </c>
      <c r="I293" s="154"/>
      <c r="J293" s="155">
        <f t="shared" si="30"/>
        <v>0</v>
      </c>
      <c r="K293" s="151" t="s">
        <v>122</v>
      </c>
      <c r="L293" s="156"/>
      <c r="M293" s="157" t="s">
        <v>3</v>
      </c>
      <c r="N293" s="158" t="s">
        <v>39</v>
      </c>
      <c r="P293" s="134">
        <f t="shared" si="31"/>
        <v>0</v>
      </c>
      <c r="Q293" s="134">
        <v>1.099E-2</v>
      </c>
      <c r="R293" s="134">
        <f t="shared" si="32"/>
        <v>5.4949999999999999E-2</v>
      </c>
      <c r="S293" s="134">
        <v>0</v>
      </c>
      <c r="T293" s="135">
        <f t="shared" si="33"/>
        <v>0</v>
      </c>
      <c r="AR293" s="136" t="s">
        <v>137</v>
      </c>
      <c r="AT293" s="136" t="s">
        <v>2752</v>
      </c>
      <c r="AU293" s="136" t="s">
        <v>68</v>
      </c>
      <c r="AY293" s="14" t="s">
        <v>115</v>
      </c>
      <c r="BE293" s="137">
        <f t="shared" si="34"/>
        <v>0</v>
      </c>
      <c r="BF293" s="137">
        <f t="shared" si="35"/>
        <v>0</v>
      </c>
      <c r="BG293" s="137">
        <f t="shared" si="36"/>
        <v>0</v>
      </c>
      <c r="BH293" s="137">
        <f t="shared" si="37"/>
        <v>0</v>
      </c>
      <c r="BI293" s="137">
        <f t="shared" si="38"/>
        <v>0</v>
      </c>
      <c r="BJ293" s="14" t="s">
        <v>76</v>
      </c>
      <c r="BK293" s="137">
        <f t="shared" si="39"/>
        <v>0</v>
      </c>
      <c r="BL293" s="14" t="s">
        <v>123</v>
      </c>
      <c r="BM293" s="136" t="s">
        <v>920</v>
      </c>
    </row>
    <row r="294" spans="2:65" s="1" customFormat="1" ht="16.5" customHeight="1" x14ac:dyDescent="0.2">
      <c r="B294" s="124"/>
      <c r="C294" s="149" t="s">
        <v>530</v>
      </c>
      <c r="D294" s="149" t="s">
        <v>2752</v>
      </c>
      <c r="E294" s="150" t="s">
        <v>3185</v>
      </c>
      <c r="F294" s="151" t="s">
        <v>3186</v>
      </c>
      <c r="G294" s="152" t="s">
        <v>408</v>
      </c>
      <c r="H294" s="153">
        <v>2</v>
      </c>
      <c r="I294" s="154"/>
      <c r="J294" s="155">
        <f t="shared" si="30"/>
        <v>0</v>
      </c>
      <c r="K294" s="151" t="s">
        <v>122</v>
      </c>
      <c r="L294" s="156"/>
      <c r="M294" s="157" t="s">
        <v>3</v>
      </c>
      <c r="N294" s="158" t="s">
        <v>39</v>
      </c>
      <c r="P294" s="134">
        <f t="shared" si="31"/>
        <v>0</v>
      </c>
      <c r="Q294" s="134">
        <v>0.06</v>
      </c>
      <c r="R294" s="134">
        <f t="shared" si="32"/>
        <v>0.12</v>
      </c>
      <c r="S294" s="134">
        <v>0</v>
      </c>
      <c r="T294" s="135">
        <f t="shared" si="33"/>
        <v>0</v>
      </c>
      <c r="AR294" s="136" t="s">
        <v>137</v>
      </c>
      <c r="AT294" s="136" t="s">
        <v>2752</v>
      </c>
      <c r="AU294" s="136" t="s">
        <v>68</v>
      </c>
      <c r="AY294" s="14" t="s">
        <v>115</v>
      </c>
      <c r="BE294" s="137">
        <f t="shared" si="34"/>
        <v>0</v>
      </c>
      <c r="BF294" s="137">
        <f t="shared" si="35"/>
        <v>0</v>
      </c>
      <c r="BG294" s="137">
        <f t="shared" si="36"/>
        <v>0</v>
      </c>
      <c r="BH294" s="137">
        <f t="shared" si="37"/>
        <v>0</v>
      </c>
      <c r="BI294" s="137">
        <f t="shared" si="38"/>
        <v>0</v>
      </c>
      <c r="BJ294" s="14" t="s">
        <v>76</v>
      </c>
      <c r="BK294" s="137">
        <f t="shared" si="39"/>
        <v>0</v>
      </c>
      <c r="BL294" s="14" t="s">
        <v>123</v>
      </c>
      <c r="BM294" s="136" t="s">
        <v>923</v>
      </c>
    </row>
    <row r="295" spans="2:65" s="1" customFormat="1" ht="16.5" customHeight="1" x14ac:dyDescent="0.2">
      <c r="B295" s="124"/>
      <c r="C295" s="149" t="s">
        <v>924</v>
      </c>
      <c r="D295" s="149" t="s">
        <v>2752</v>
      </c>
      <c r="E295" s="150" t="s">
        <v>3187</v>
      </c>
      <c r="F295" s="151" t="s">
        <v>3188</v>
      </c>
      <c r="G295" s="152" t="s">
        <v>408</v>
      </c>
      <c r="H295" s="153">
        <v>2</v>
      </c>
      <c r="I295" s="154"/>
      <c r="J295" s="155">
        <f t="shared" si="30"/>
        <v>0</v>
      </c>
      <c r="K295" s="151" t="s">
        <v>122</v>
      </c>
      <c r="L295" s="156"/>
      <c r="M295" s="157" t="s">
        <v>3</v>
      </c>
      <c r="N295" s="158" t="s">
        <v>39</v>
      </c>
      <c r="P295" s="134">
        <f t="shared" si="31"/>
        <v>0</v>
      </c>
      <c r="Q295" s="134">
        <v>5.6000000000000001E-2</v>
      </c>
      <c r="R295" s="134">
        <f t="shared" si="32"/>
        <v>0.112</v>
      </c>
      <c r="S295" s="134">
        <v>0</v>
      </c>
      <c r="T295" s="135">
        <f t="shared" si="33"/>
        <v>0</v>
      </c>
      <c r="AR295" s="136" t="s">
        <v>137</v>
      </c>
      <c r="AT295" s="136" t="s">
        <v>2752</v>
      </c>
      <c r="AU295" s="136" t="s">
        <v>68</v>
      </c>
      <c r="AY295" s="14" t="s">
        <v>115</v>
      </c>
      <c r="BE295" s="137">
        <f t="shared" si="34"/>
        <v>0</v>
      </c>
      <c r="BF295" s="137">
        <f t="shared" si="35"/>
        <v>0</v>
      </c>
      <c r="BG295" s="137">
        <f t="shared" si="36"/>
        <v>0</v>
      </c>
      <c r="BH295" s="137">
        <f t="shared" si="37"/>
        <v>0</v>
      </c>
      <c r="BI295" s="137">
        <f t="shared" si="38"/>
        <v>0</v>
      </c>
      <c r="BJ295" s="14" t="s">
        <v>76</v>
      </c>
      <c r="BK295" s="137">
        <f t="shared" si="39"/>
        <v>0</v>
      </c>
      <c r="BL295" s="14" t="s">
        <v>123</v>
      </c>
      <c r="BM295" s="136" t="s">
        <v>927</v>
      </c>
    </row>
    <row r="296" spans="2:65" s="1" customFormat="1" ht="16.5" customHeight="1" x14ac:dyDescent="0.2">
      <c r="B296" s="124"/>
      <c r="C296" s="149" t="s">
        <v>534</v>
      </c>
      <c r="D296" s="149" t="s">
        <v>2752</v>
      </c>
      <c r="E296" s="150" t="s">
        <v>3189</v>
      </c>
      <c r="F296" s="151" t="s">
        <v>3190</v>
      </c>
      <c r="G296" s="152" t="s">
        <v>408</v>
      </c>
      <c r="H296" s="153">
        <v>2</v>
      </c>
      <c r="I296" s="154"/>
      <c r="J296" s="155">
        <f t="shared" si="30"/>
        <v>0</v>
      </c>
      <c r="K296" s="151" t="s">
        <v>122</v>
      </c>
      <c r="L296" s="156"/>
      <c r="M296" s="157" t="s">
        <v>3</v>
      </c>
      <c r="N296" s="158" t="s">
        <v>39</v>
      </c>
      <c r="P296" s="134">
        <f t="shared" si="31"/>
        <v>0</v>
      </c>
      <c r="Q296" s="134">
        <v>0</v>
      </c>
      <c r="R296" s="134">
        <f t="shared" si="32"/>
        <v>0</v>
      </c>
      <c r="S296" s="134">
        <v>0</v>
      </c>
      <c r="T296" s="135">
        <f t="shared" si="33"/>
        <v>0</v>
      </c>
      <c r="AR296" s="136" t="s">
        <v>137</v>
      </c>
      <c r="AT296" s="136" t="s">
        <v>2752</v>
      </c>
      <c r="AU296" s="136" t="s">
        <v>68</v>
      </c>
      <c r="AY296" s="14" t="s">
        <v>115</v>
      </c>
      <c r="BE296" s="137">
        <f t="shared" si="34"/>
        <v>0</v>
      </c>
      <c r="BF296" s="137">
        <f t="shared" si="35"/>
        <v>0</v>
      </c>
      <c r="BG296" s="137">
        <f t="shared" si="36"/>
        <v>0</v>
      </c>
      <c r="BH296" s="137">
        <f t="shared" si="37"/>
        <v>0</v>
      </c>
      <c r="BI296" s="137">
        <f t="shared" si="38"/>
        <v>0</v>
      </c>
      <c r="BJ296" s="14" t="s">
        <v>76</v>
      </c>
      <c r="BK296" s="137">
        <f t="shared" si="39"/>
        <v>0</v>
      </c>
      <c r="BL296" s="14" t="s">
        <v>123</v>
      </c>
      <c r="BM296" s="136" t="s">
        <v>930</v>
      </c>
    </row>
    <row r="297" spans="2:65" s="1" customFormat="1" ht="16.5" customHeight="1" x14ac:dyDescent="0.2">
      <c r="B297" s="124"/>
      <c r="C297" s="149" t="s">
        <v>932</v>
      </c>
      <c r="D297" s="149" t="s">
        <v>2752</v>
      </c>
      <c r="E297" s="150" t="s">
        <v>3191</v>
      </c>
      <c r="F297" s="151" t="s">
        <v>3192</v>
      </c>
      <c r="G297" s="152" t="s">
        <v>408</v>
      </c>
      <c r="H297" s="153">
        <v>2</v>
      </c>
      <c r="I297" s="154"/>
      <c r="J297" s="155">
        <f t="shared" si="30"/>
        <v>0</v>
      </c>
      <c r="K297" s="151" t="s">
        <v>122</v>
      </c>
      <c r="L297" s="156"/>
      <c r="M297" s="157" t="s">
        <v>3</v>
      </c>
      <c r="N297" s="158" t="s">
        <v>39</v>
      </c>
      <c r="P297" s="134">
        <f t="shared" si="31"/>
        <v>0</v>
      </c>
      <c r="Q297" s="134">
        <v>0</v>
      </c>
      <c r="R297" s="134">
        <f t="shared" si="32"/>
        <v>0</v>
      </c>
      <c r="S297" s="134">
        <v>0</v>
      </c>
      <c r="T297" s="135">
        <f t="shared" si="33"/>
        <v>0</v>
      </c>
      <c r="AR297" s="136" t="s">
        <v>137</v>
      </c>
      <c r="AT297" s="136" t="s">
        <v>2752</v>
      </c>
      <c r="AU297" s="136" t="s">
        <v>68</v>
      </c>
      <c r="AY297" s="14" t="s">
        <v>115</v>
      </c>
      <c r="BE297" s="137">
        <f t="shared" si="34"/>
        <v>0</v>
      </c>
      <c r="BF297" s="137">
        <f t="shared" si="35"/>
        <v>0</v>
      </c>
      <c r="BG297" s="137">
        <f t="shared" si="36"/>
        <v>0</v>
      </c>
      <c r="BH297" s="137">
        <f t="shared" si="37"/>
        <v>0</v>
      </c>
      <c r="BI297" s="137">
        <f t="shared" si="38"/>
        <v>0</v>
      </c>
      <c r="BJ297" s="14" t="s">
        <v>76</v>
      </c>
      <c r="BK297" s="137">
        <f t="shared" si="39"/>
        <v>0</v>
      </c>
      <c r="BL297" s="14" t="s">
        <v>123</v>
      </c>
      <c r="BM297" s="136" t="s">
        <v>935</v>
      </c>
    </row>
    <row r="298" spans="2:65" s="1" customFormat="1" ht="16.5" customHeight="1" x14ac:dyDescent="0.2">
      <c r="B298" s="124"/>
      <c r="C298" s="149" t="s">
        <v>539</v>
      </c>
      <c r="D298" s="149" t="s">
        <v>2752</v>
      </c>
      <c r="E298" s="150" t="s">
        <v>3193</v>
      </c>
      <c r="F298" s="151" t="s">
        <v>3194</v>
      </c>
      <c r="G298" s="152" t="s">
        <v>408</v>
      </c>
      <c r="H298" s="153">
        <v>2</v>
      </c>
      <c r="I298" s="154"/>
      <c r="J298" s="155">
        <f t="shared" si="30"/>
        <v>0</v>
      </c>
      <c r="K298" s="151" t="s">
        <v>122</v>
      </c>
      <c r="L298" s="156"/>
      <c r="M298" s="157" t="s">
        <v>3</v>
      </c>
      <c r="N298" s="158" t="s">
        <v>39</v>
      </c>
      <c r="P298" s="134">
        <f t="shared" si="31"/>
        <v>0</v>
      </c>
      <c r="Q298" s="134">
        <v>0</v>
      </c>
      <c r="R298" s="134">
        <f t="shared" si="32"/>
        <v>0</v>
      </c>
      <c r="S298" s="134">
        <v>0</v>
      </c>
      <c r="T298" s="135">
        <f t="shared" si="33"/>
        <v>0</v>
      </c>
      <c r="AR298" s="136" t="s">
        <v>137</v>
      </c>
      <c r="AT298" s="136" t="s">
        <v>2752</v>
      </c>
      <c r="AU298" s="136" t="s">
        <v>68</v>
      </c>
      <c r="AY298" s="14" t="s">
        <v>115</v>
      </c>
      <c r="BE298" s="137">
        <f t="shared" si="34"/>
        <v>0</v>
      </c>
      <c r="BF298" s="137">
        <f t="shared" si="35"/>
        <v>0</v>
      </c>
      <c r="BG298" s="137">
        <f t="shared" si="36"/>
        <v>0</v>
      </c>
      <c r="BH298" s="137">
        <f t="shared" si="37"/>
        <v>0</v>
      </c>
      <c r="BI298" s="137">
        <f t="shared" si="38"/>
        <v>0</v>
      </c>
      <c r="BJ298" s="14" t="s">
        <v>76</v>
      </c>
      <c r="BK298" s="137">
        <f t="shared" si="39"/>
        <v>0</v>
      </c>
      <c r="BL298" s="14" t="s">
        <v>123</v>
      </c>
      <c r="BM298" s="136" t="s">
        <v>938</v>
      </c>
    </row>
    <row r="299" spans="2:65" s="1" customFormat="1" ht="16.5" customHeight="1" x14ac:dyDescent="0.2">
      <c r="B299" s="124"/>
      <c r="C299" s="149" t="s">
        <v>939</v>
      </c>
      <c r="D299" s="149" t="s">
        <v>2752</v>
      </c>
      <c r="E299" s="150" t="s">
        <v>3195</v>
      </c>
      <c r="F299" s="151" t="s">
        <v>3196</v>
      </c>
      <c r="G299" s="152" t="s">
        <v>408</v>
      </c>
      <c r="H299" s="153">
        <v>2</v>
      </c>
      <c r="I299" s="154"/>
      <c r="J299" s="155">
        <f t="shared" si="30"/>
        <v>0</v>
      </c>
      <c r="K299" s="151" t="s">
        <v>122</v>
      </c>
      <c r="L299" s="156"/>
      <c r="M299" s="157" t="s">
        <v>3</v>
      </c>
      <c r="N299" s="158" t="s">
        <v>39</v>
      </c>
      <c r="P299" s="134">
        <f t="shared" si="31"/>
        <v>0</v>
      </c>
      <c r="Q299" s="134">
        <v>0</v>
      </c>
      <c r="R299" s="134">
        <f t="shared" si="32"/>
        <v>0</v>
      </c>
      <c r="S299" s="134">
        <v>0</v>
      </c>
      <c r="T299" s="135">
        <f t="shared" si="33"/>
        <v>0</v>
      </c>
      <c r="AR299" s="136" t="s">
        <v>137</v>
      </c>
      <c r="AT299" s="136" t="s">
        <v>2752</v>
      </c>
      <c r="AU299" s="136" t="s">
        <v>68</v>
      </c>
      <c r="AY299" s="14" t="s">
        <v>115</v>
      </c>
      <c r="BE299" s="137">
        <f t="shared" si="34"/>
        <v>0</v>
      </c>
      <c r="BF299" s="137">
        <f t="shared" si="35"/>
        <v>0</v>
      </c>
      <c r="BG299" s="137">
        <f t="shared" si="36"/>
        <v>0</v>
      </c>
      <c r="BH299" s="137">
        <f t="shared" si="37"/>
        <v>0</v>
      </c>
      <c r="BI299" s="137">
        <f t="shared" si="38"/>
        <v>0</v>
      </c>
      <c r="BJ299" s="14" t="s">
        <v>76</v>
      </c>
      <c r="BK299" s="137">
        <f t="shared" si="39"/>
        <v>0</v>
      </c>
      <c r="BL299" s="14" t="s">
        <v>123</v>
      </c>
      <c r="BM299" s="136" t="s">
        <v>942</v>
      </c>
    </row>
    <row r="300" spans="2:65" s="1" customFormat="1" ht="16.5" customHeight="1" x14ac:dyDescent="0.2">
      <c r="B300" s="124"/>
      <c r="C300" s="149" t="s">
        <v>543</v>
      </c>
      <c r="D300" s="149" t="s">
        <v>2752</v>
      </c>
      <c r="E300" s="150" t="s">
        <v>3197</v>
      </c>
      <c r="F300" s="151" t="s">
        <v>3198</v>
      </c>
      <c r="G300" s="152" t="s">
        <v>128</v>
      </c>
      <c r="H300" s="153">
        <v>10</v>
      </c>
      <c r="I300" s="154"/>
      <c r="J300" s="155">
        <f t="shared" si="30"/>
        <v>0</v>
      </c>
      <c r="K300" s="151" t="s">
        <v>122</v>
      </c>
      <c r="L300" s="156"/>
      <c r="M300" s="157" t="s">
        <v>3</v>
      </c>
      <c r="N300" s="158" t="s">
        <v>39</v>
      </c>
      <c r="P300" s="134">
        <f t="shared" si="31"/>
        <v>0</v>
      </c>
      <c r="Q300" s="134">
        <v>0</v>
      </c>
      <c r="R300" s="134">
        <f t="shared" si="32"/>
        <v>0</v>
      </c>
      <c r="S300" s="134">
        <v>0</v>
      </c>
      <c r="T300" s="135">
        <f t="shared" si="33"/>
        <v>0</v>
      </c>
      <c r="AR300" s="136" t="s">
        <v>137</v>
      </c>
      <c r="AT300" s="136" t="s">
        <v>2752</v>
      </c>
      <c r="AU300" s="136" t="s">
        <v>68</v>
      </c>
      <c r="AY300" s="14" t="s">
        <v>115</v>
      </c>
      <c r="BE300" s="137">
        <f t="shared" si="34"/>
        <v>0</v>
      </c>
      <c r="BF300" s="137">
        <f t="shared" si="35"/>
        <v>0</v>
      </c>
      <c r="BG300" s="137">
        <f t="shared" si="36"/>
        <v>0</v>
      </c>
      <c r="BH300" s="137">
        <f t="shared" si="37"/>
        <v>0</v>
      </c>
      <c r="BI300" s="137">
        <f t="shared" si="38"/>
        <v>0</v>
      </c>
      <c r="BJ300" s="14" t="s">
        <v>76</v>
      </c>
      <c r="BK300" s="137">
        <f t="shared" si="39"/>
        <v>0</v>
      </c>
      <c r="BL300" s="14" t="s">
        <v>123</v>
      </c>
      <c r="BM300" s="136" t="s">
        <v>946</v>
      </c>
    </row>
    <row r="301" spans="2:65" s="1" customFormat="1" ht="16.5" customHeight="1" x14ac:dyDescent="0.2">
      <c r="B301" s="124"/>
      <c r="C301" s="149" t="s">
        <v>947</v>
      </c>
      <c r="D301" s="149" t="s">
        <v>2752</v>
      </c>
      <c r="E301" s="150" t="s">
        <v>3199</v>
      </c>
      <c r="F301" s="151" t="s">
        <v>3200</v>
      </c>
      <c r="G301" s="152" t="s">
        <v>128</v>
      </c>
      <c r="H301" s="153">
        <v>10</v>
      </c>
      <c r="I301" s="154"/>
      <c r="J301" s="155">
        <f t="shared" si="30"/>
        <v>0</v>
      </c>
      <c r="K301" s="151" t="s">
        <v>122</v>
      </c>
      <c r="L301" s="156"/>
      <c r="M301" s="157" t="s">
        <v>3</v>
      </c>
      <c r="N301" s="158" t="s">
        <v>39</v>
      </c>
      <c r="P301" s="134">
        <f t="shared" si="31"/>
        <v>0</v>
      </c>
      <c r="Q301" s="134">
        <v>0</v>
      </c>
      <c r="R301" s="134">
        <f t="shared" si="32"/>
        <v>0</v>
      </c>
      <c r="S301" s="134">
        <v>0</v>
      </c>
      <c r="T301" s="135">
        <f t="shared" si="33"/>
        <v>0</v>
      </c>
      <c r="AR301" s="136" t="s">
        <v>137</v>
      </c>
      <c r="AT301" s="136" t="s">
        <v>2752</v>
      </c>
      <c r="AU301" s="136" t="s">
        <v>68</v>
      </c>
      <c r="AY301" s="14" t="s">
        <v>115</v>
      </c>
      <c r="BE301" s="137">
        <f t="shared" si="34"/>
        <v>0</v>
      </c>
      <c r="BF301" s="137">
        <f t="shared" si="35"/>
        <v>0</v>
      </c>
      <c r="BG301" s="137">
        <f t="shared" si="36"/>
        <v>0</v>
      </c>
      <c r="BH301" s="137">
        <f t="shared" si="37"/>
        <v>0</v>
      </c>
      <c r="BI301" s="137">
        <f t="shared" si="38"/>
        <v>0</v>
      </c>
      <c r="BJ301" s="14" t="s">
        <v>76</v>
      </c>
      <c r="BK301" s="137">
        <f t="shared" si="39"/>
        <v>0</v>
      </c>
      <c r="BL301" s="14" t="s">
        <v>123</v>
      </c>
      <c r="BM301" s="136" t="s">
        <v>950</v>
      </c>
    </row>
    <row r="302" spans="2:65" s="1" customFormat="1" ht="16.5" customHeight="1" x14ac:dyDescent="0.2">
      <c r="B302" s="124"/>
      <c r="C302" s="149" t="s">
        <v>547</v>
      </c>
      <c r="D302" s="149" t="s">
        <v>2752</v>
      </c>
      <c r="E302" s="150" t="s">
        <v>3201</v>
      </c>
      <c r="F302" s="151" t="s">
        <v>3202</v>
      </c>
      <c r="G302" s="152" t="s">
        <v>408</v>
      </c>
      <c r="H302" s="153">
        <v>2</v>
      </c>
      <c r="I302" s="154"/>
      <c r="J302" s="155">
        <f t="shared" si="30"/>
        <v>0</v>
      </c>
      <c r="K302" s="151" t="s">
        <v>122</v>
      </c>
      <c r="L302" s="156"/>
      <c r="M302" s="157" t="s">
        <v>3</v>
      </c>
      <c r="N302" s="158" t="s">
        <v>39</v>
      </c>
      <c r="P302" s="134">
        <f t="shared" si="31"/>
        <v>0</v>
      </c>
      <c r="Q302" s="134">
        <v>0</v>
      </c>
      <c r="R302" s="134">
        <f t="shared" si="32"/>
        <v>0</v>
      </c>
      <c r="S302" s="134">
        <v>0</v>
      </c>
      <c r="T302" s="135">
        <f t="shared" si="33"/>
        <v>0</v>
      </c>
      <c r="AR302" s="136" t="s">
        <v>137</v>
      </c>
      <c r="AT302" s="136" t="s">
        <v>2752</v>
      </c>
      <c r="AU302" s="136" t="s">
        <v>68</v>
      </c>
      <c r="AY302" s="14" t="s">
        <v>115</v>
      </c>
      <c r="BE302" s="137">
        <f t="shared" si="34"/>
        <v>0</v>
      </c>
      <c r="BF302" s="137">
        <f t="shared" si="35"/>
        <v>0</v>
      </c>
      <c r="BG302" s="137">
        <f t="shared" si="36"/>
        <v>0</v>
      </c>
      <c r="BH302" s="137">
        <f t="shared" si="37"/>
        <v>0</v>
      </c>
      <c r="BI302" s="137">
        <f t="shared" si="38"/>
        <v>0</v>
      </c>
      <c r="BJ302" s="14" t="s">
        <v>76</v>
      </c>
      <c r="BK302" s="137">
        <f t="shared" si="39"/>
        <v>0</v>
      </c>
      <c r="BL302" s="14" t="s">
        <v>123</v>
      </c>
      <c r="BM302" s="136" t="s">
        <v>953</v>
      </c>
    </row>
    <row r="303" spans="2:65" s="1" customFormat="1" ht="16.5" customHeight="1" x14ac:dyDescent="0.2">
      <c r="B303" s="124"/>
      <c r="C303" s="149" t="s">
        <v>954</v>
      </c>
      <c r="D303" s="149" t="s">
        <v>2752</v>
      </c>
      <c r="E303" s="150" t="s">
        <v>3203</v>
      </c>
      <c r="F303" s="151" t="s">
        <v>3204</v>
      </c>
      <c r="G303" s="152" t="s">
        <v>408</v>
      </c>
      <c r="H303" s="153">
        <v>2</v>
      </c>
      <c r="I303" s="154"/>
      <c r="J303" s="155">
        <f t="shared" si="30"/>
        <v>0</v>
      </c>
      <c r="K303" s="151" t="s">
        <v>122</v>
      </c>
      <c r="L303" s="156"/>
      <c r="M303" s="157" t="s">
        <v>3</v>
      </c>
      <c r="N303" s="158" t="s">
        <v>39</v>
      </c>
      <c r="P303" s="134">
        <f t="shared" si="31"/>
        <v>0</v>
      </c>
      <c r="Q303" s="134">
        <v>0</v>
      </c>
      <c r="R303" s="134">
        <f t="shared" si="32"/>
        <v>0</v>
      </c>
      <c r="S303" s="134">
        <v>0</v>
      </c>
      <c r="T303" s="135">
        <f t="shared" si="33"/>
        <v>0</v>
      </c>
      <c r="AR303" s="136" t="s">
        <v>137</v>
      </c>
      <c r="AT303" s="136" t="s">
        <v>2752</v>
      </c>
      <c r="AU303" s="136" t="s">
        <v>68</v>
      </c>
      <c r="AY303" s="14" t="s">
        <v>115</v>
      </c>
      <c r="BE303" s="137">
        <f t="shared" si="34"/>
        <v>0</v>
      </c>
      <c r="BF303" s="137">
        <f t="shared" si="35"/>
        <v>0</v>
      </c>
      <c r="BG303" s="137">
        <f t="shared" si="36"/>
        <v>0</v>
      </c>
      <c r="BH303" s="137">
        <f t="shared" si="37"/>
        <v>0</v>
      </c>
      <c r="BI303" s="137">
        <f t="shared" si="38"/>
        <v>0</v>
      </c>
      <c r="BJ303" s="14" t="s">
        <v>76</v>
      </c>
      <c r="BK303" s="137">
        <f t="shared" si="39"/>
        <v>0</v>
      </c>
      <c r="BL303" s="14" t="s">
        <v>123</v>
      </c>
      <c r="BM303" s="136" t="s">
        <v>957</v>
      </c>
    </row>
    <row r="304" spans="2:65" s="1" customFormat="1" ht="16.5" customHeight="1" x14ac:dyDescent="0.2">
      <c r="B304" s="124"/>
      <c r="C304" s="149" t="s">
        <v>550</v>
      </c>
      <c r="D304" s="149" t="s">
        <v>2752</v>
      </c>
      <c r="E304" s="150" t="s">
        <v>3205</v>
      </c>
      <c r="F304" s="151" t="s">
        <v>3206</v>
      </c>
      <c r="G304" s="152" t="s">
        <v>408</v>
      </c>
      <c r="H304" s="153">
        <v>2</v>
      </c>
      <c r="I304" s="154"/>
      <c r="J304" s="155">
        <f t="shared" si="30"/>
        <v>0</v>
      </c>
      <c r="K304" s="151" t="s">
        <v>122</v>
      </c>
      <c r="L304" s="156"/>
      <c r="M304" s="157" t="s">
        <v>3</v>
      </c>
      <c r="N304" s="158" t="s">
        <v>39</v>
      </c>
      <c r="P304" s="134">
        <f t="shared" si="31"/>
        <v>0</v>
      </c>
      <c r="Q304" s="134">
        <v>0</v>
      </c>
      <c r="R304" s="134">
        <f t="shared" si="32"/>
        <v>0</v>
      </c>
      <c r="S304" s="134">
        <v>0</v>
      </c>
      <c r="T304" s="135">
        <f t="shared" si="33"/>
        <v>0</v>
      </c>
      <c r="AR304" s="136" t="s">
        <v>137</v>
      </c>
      <c r="AT304" s="136" t="s">
        <v>2752</v>
      </c>
      <c r="AU304" s="136" t="s">
        <v>68</v>
      </c>
      <c r="AY304" s="14" t="s">
        <v>115</v>
      </c>
      <c r="BE304" s="137">
        <f t="shared" si="34"/>
        <v>0</v>
      </c>
      <c r="BF304" s="137">
        <f t="shared" si="35"/>
        <v>0</v>
      </c>
      <c r="BG304" s="137">
        <f t="shared" si="36"/>
        <v>0</v>
      </c>
      <c r="BH304" s="137">
        <f t="shared" si="37"/>
        <v>0</v>
      </c>
      <c r="BI304" s="137">
        <f t="shared" si="38"/>
        <v>0</v>
      </c>
      <c r="BJ304" s="14" t="s">
        <v>76</v>
      </c>
      <c r="BK304" s="137">
        <f t="shared" si="39"/>
        <v>0</v>
      </c>
      <c r="BL304" s="14" t="s">
        <v>123</v>
      </c>
      <c r="BM304" s="136" t="s">
        <v>960</v>
      </c>
    </row>
    <row r="305" spans="2:65" s="1" customFormat="1" ht="16.5" customHeight="1" x14ac:dyDescent="0.2">
      <c r="B305" s="124"/>
      <c r="C305" s="149" t="s">
        <v>962</v>
      </c>
      <c r="D305" s="149" t="s">
        <v>2752</v>
      </c>
      <c r="E305" s="150" t="s">
        <v>3207</v>
      </c>
      <c r="F305" s="151" t="s">
        <v>3208</v>
      </c>
      <c r="G305" s="152" t="s">
        <v>408</v>
      </c>
      <c r="H305" s="153">
        <v>2</v>
      </c>
      <c r="I305" s="154"/>
      <c r="J305" s="155">
        <f t="shared" si="30"/>
        <v>0</v>
      </c>
      <c r="K305" s="151" t="s">
        <v>122</v>
      </c>
      <c r="L305" s="156"/>
      <c r="M305" s="157" t="s">
        <v>3</v>
      </c>
      <c r="N305" s="158" t="s">
        <v>39</v>
      </c>
      <c r="P305" s="134">
        <f t="shared" si="31"/>
        <v>0</v>
      </c>
      <c r="Q305" s="134">
        <v>0</v>
      </c>
      <c r="R305" s="134">
        <f t="shared" si="32"/>
        <v>0</v>
      </c>
      <c r="S305" s="134">
        <v>0</v>
      </c>
      <c r="T305" s="135">
        <f t="shared" si="33"/>
        <v>0</v>
      </c>
      <c r="AR305" s="136" t="s">
        <v>137</v>
      </c>
      <c r="AT305" s="136" t="s">
        <v>2752</v>
      </c>
      <c r="AU305" s="136" t="s">
        <v>68</v>
      </c>
      <c r="AY305" s="14" t="s">
        <v>115</v>
      </c>
      <c r="BE305" s="137">
        <f t="shared" si="34"/>
        <v>0</v>
      </c>
      <c r="BF305" s="137">
        <f t="shared" si="35"/>
        <v>0</v>
      </c>
      <c r="BG305" s="137">
        <f t="shared" si="36"/>
        <v>0</v>
      </c>
      <c r="BH305" s="137">
        <f t="shared" si="37"/>
        <v>0</v>
      </c>
      <c r="BI305" s="137">
        <f t="shared" si="38"/>
        <v>0</v>
      </c>
      <c r="BJ305" s="14" t="s">
        <v>76</v>
      </c>
      <c r="BK305" s="137">
        <f t="shared" si="39"/>
        <v>0</v>
      </c>
      <c r="BL305" s="14" t="s">
        <v>123</v>
      </c>
      <c r="BM305" s="136" t="s">
        <v>965</v>
      </c>
    </row>
    <row r="306" spans="2:65" s="1" customFormat="1" ht="16.5" customHeight="1" x14ac:dyDescent="0.2">
      <c r="B306" s="124"/>
      <c r="C306" s="149" t="s">
        <v>554</v>
      </c>
      <c r="D306" s="149" t="s">
        <v>2752</v>
      </c>
      <c r="E306" s="150" t="s">
        <v>3209</v>
      </c>
      <c r="F306" s="151" t="s">
        <v>3210</v>
      </c>
      <c r="G306" s="152" t="s">
        <v>408</v>
      </c>
      <c r="H306" s="153">
        <v>2</v>
      </c>
      <c r="I306" s="154"/>
      <c r="J306" s="155">
        <f t="shared" si="30"/>
        <v>0</v>
      </c>
      <c r="K306" s="151" t="s">
        <v>122</v>
      </c>
      <c r="L306" s="156"/>
      <c r="M306" s="157" t="s">
        <v>3</v>
      </c>
      <c r="N306" s="158" t="s">
        <v>39</v>
      </c>
      <c r="P306" s="134">
        <f t="shared" si="31"/>
        <v>0</v>
      </c>
      <c r="Q306" s="134">
        <v>0</v>
      </c>
      <c r="R306" s="134">
        <f t="shared" si="32"/>
        <v>0</v>
      </c>
      <c r="S306" s="134">
        <v>0</v>
      </c>
      <c r="T306" s="135">
        <f t="shared" si="33"/>
        <v>0</v>
      </c>
      <c r="AR306" s="136" t="s">
        <v>137</v>
      </c>
      <c r="AT306" s="136" t="s">
        <v>2752</v>
      </c>
      <c r="AU306" s="136" t="s">
        <v>68</v>
      </c>
      <c r="AY306" s="14" t="s">
        <v>115</v>
      </c>
      <c r="BE306" s="137">
        <f t="shared" si="34"/>
        <v>0</v>
      </c>
      <c r="BF306" s="137">
        <f t="shared" si="35"/>
        <v>0</v>
      </c>
      <c r="BG306" s="137">
        <f t="shared" si="36"/>
        <v>0</v>
      </c>
      <c r="BH306" s="137">
        <f t="shared" si="37"/>
        <v>0</v>
      </c>
      <c r="BI306" s="137">
        <f t="shared" si="38"/>
        <v>0</v>
      </c>
      <c r="BJ306" s="14" t="s">
        <v>76</v>
      </c>
      <c r="BK306" s="137">
        <f t="shared" si="39"/>
        <v>0</v>
      </c>
      <c r="BL306" s="14" t="s">
        <v>123</v>
      </c>
      <c r="BM306" s="136" t="s">
        <v>968</v>
      </c>
    </row>
    <row r="307" spans="2:65" s="1" customFormat="1" ht="16.5" customHeight="1" x14ac:dyDescent="0.2">
      <c r="B307" s="124"/>
      <c r="C307" s="149" t="s">
        <v>969</v>
      </c>
      <c r="D307" s="149" t="s">
        <v>2752</v>
      </c>
      <c r="E307" s="150" t="s">
        <v>3211</v>
      </c>
      <c r="F307" s="151" t="s">
        <v>3212</v>
      </c>
      <c r="G307" s="152" t="s">
        <v>408</v>
      </c>
      <c r="H307" s="153">
        <v>2</v>
      </c>
      <c r="I307" s="154"/>
      <c r="J307" s="155">
        <f t="shared" si="30"/>
        <v>0</v>
      </c>
      <c r="K307" s="151" t="s">
        <v>122</v>
      </c>
      <c r="L307" s="156"/>
      <c r="M307" s="157" t="s">
        <v>3</v>
      </c>
      <c r="N307" s="158" t="s">
        <v>39</v>
      </c>
      <c r="P307" s="134">
        <f t="shared" si="31"/>
        <v>0</v>
      </c>
      <c r="Q307" s="134">
        <v>0</v>
      </c>
      <c r="R307" s="134">
        <f t="shared" si="32"/>
        <v>0</v>
      </c>
      <c r="S307" s="134">
        <v>0</v>
      </c>
      <c r="T307" s="135">
        <f t="shared" si="33"/>
        <v>0</v>
      </c>
      <c r="AR307" s="136" t="s">
        <v>137</v>
      </c>
      <c r="AT307" s="136" t="s">
        <v>2752</v>
      </c>
      <c r="AU307" s="136" t="s">
        <v>68</v>
      </c>
      <c r="AY307" s="14" t="s">
        <v>115</v>
      </c>
      <c r="BE307" s="137">
        <f t="shared" si="34"/>
        <v>0</v>
      </c>
      <c r="BF307" s="137">
        <f t="shared" si="35"/>
        <v>0</v>
      </c>
      <c r="BG307" s="137">
        <f t="shared" si="36"/>
        <v>0</v>
      </c>
      <c r="BH307" s="137">
        <f t="shared" si="37"/>
        <v>0</v>
      </c>
      <c r="BI307" s="137">
        <f t="shared" si="38"/>
        <v>0</v>
      </c>
      <c r="BJ307" s="14" t="s">
        <v>76</v>
      </c>
      <c r="BK307" s="137">
        <f t="shared" si="39"/>
        <v>0</v>
      </c>
      <c r="BL307" s="14" t="s">
        <v>123</v>
      </c>
      <c r="BM307" s="136" t="s">
        <v>972</v>
      </c>
    </row>
    <row r="308" spans="2:65" s="1" customFormat="1" ht="16.5" customHeight="1" x14ac:dyDescent="0.2">
      <c r="B308" s="124"/>
      <c r="C308" s="149" t="s">
        <v>557</v>
      </c>
      <c r="D308" s="149" t="s">
        <v>2752</v>
      </c>
      <c r="E308" s="150" t="s">
        <v>3213</v>
      </c>
      <c r="F308" s="151" t="s">
        <v>3214</v>
      </c>
      <c r="G308" s="152" t="s">
        <v>408</v>
      </c>
      <c r="H308" s="153">
        <v>2</v>
      </c>
      <c r="I308" s="154"/>
      <c r="J308" s="155">
        <f t="shared" si="30"/>
        <v>0</v>
      </c>
      <c r="K308" s="151" t="s">
        <v>122</v>
      </c>
      <c r="L308" s="156"/>
      <c r="M308" s="157" t="s">
        <v>3</v>
      </c>
      <c r="N308" s="158" t="s">
        <v>39</v>
      </c>
      <c r="P308" s="134">
        <f t="shared" si="31"/>
        <v>0</v>
      </c>
      <c r="Q308" s="134">
        <v>0</v>
      </c>
      <c r="R308" s="134">
        <f t="shared" si="32"/>
        <v>0</v>
      </c>
      <c r="S308" s="134">
        <v>0</v>
      </c>
      <c r="T308" s="135">
        <f t="shared" si="33"/>
        <v>0</v>
      </c>
      <c r="AR308" s="136" t="s">
        <v>137</v>
      </c>
      <c r="AT308" s="136" t="s">
        <v>2752</v>
      </c>
      <c r="AU308" s="136" t="s">
        <v>68</v>
      </c>
      <c r="AY308" s="14" t="s">
        <v>115</v>
      </c>
      <c r="BE308" s="137">
        <f t="shared" si="34"/>
        <v>0</v>
      </c>
      <c r="BF308" s="137">
        <f t="shared" si="35"/>
        <v>0</v>
      </c>
      <c r="BG308" s="137">
        <f t="shared" si="36"/>
        <v>0</v>
      </c>
      <c r="BH308" s="137">
        <f t="shared" si="37"/>
        <v>0</v>
      </c>
      <c r="BI308" s="137">
        <f t="shared" si="38"/>
        <v>0</v>
      </c>
      <c r="BJ308" s="14" t="s">
        <v>76</v>
      </c>
      <c r="BK308" s="137">
        <f t="shared" si="39"/>
        <v>0</v>
      </c>
      <c r="BL308" s="14" t="s">
        <v>123</v>
      </c>
      <c r="BM308" s="136" t="s">
        <v>975</v>
      </c>
    </row>
    <row r="309" spans="2:65" s="1" customFormat="1" ht="16.5" customHeight="1" x14ac:dyDescent="0.2">
      <c r="B309" s="124"/>
      <c r="C309" s="149" t="s">
        <v>976</v>
      </c>
      <c r="D309" s="149" t="s">
        <v>2752</v>
      </c>
      <c r="E309" s="150" t="s">
        <v>3215</v>
      </c>
      <c r="F309" s="151" t="s">
        <v>3216</v>
      </c>
      <c r="G309" s="152" t="s">
        <v>408</v>
      </c>
      <c r="H309" s="153">
        <v>2</v>
      </c>
      <c r="I309" s="154"/>
      <c r="J309" s="155">
        <f t="shared" si="30"/>
        <v>0</v>
      </c>
      <c r="K309" s="151" t="s">
        <v>122</v>
      </c>
      <c r="L309" s="156"/>
      <c r="M309" s="157" t="s">
        <v>3</v>
      </c>
      <c r="N309" s="158" t="s">
        <v>39</v>
      </c>
      <c r="P309" s="134">
        <f t="shared" si="31"/>
        <v>0</v>
      </c>
      <c r="Q309" s="134">
        <v>0</v>
      </c>
      <c r="R309" s="134">
        <f t="shared" si="32"/>
        <v>0</v>
      </c>
      <c r="S309" s="134">
        <v>0</v>
      </c>
      <c r="T309" s="135">
        <f t="shared" si="33"/>
        <v>0</v>
      </c>
      <c r="AR309" s="136" t="s">
        <v>137</v>
      </c>
      <c r="AT309" s="136" t="s">
        <v>2752</v>
      </c>
      <c r="AU309" s="136" t="s">
        <v>68</v>
      </c>
      <c r="AY309" s="14" t="s">
        <v>115</v>
      </c>
      <c r="BE309" s="137">
        <f t="shared" si="34"/>
        <v>0</v>
      </c>
      <c r="BF309" s="137">
        <f t="shared" si="35"/>
        <v>0</v>
      </c>
      <c r="BG309" s="137">
        <f t="shared" si="36"/>
        <v>0</v>
      </c>
      <c r="BH309" s="137">
        <f t="shared" si="37"/>
        <v>0</v>
      </c>
      <c r="BI309" s="137">
        <f t="shared" si="38"/>
        <v>0</v>
      </c>
      <c r="BJ309" s="14" t="s">
        <v>76</v>
      </c>
      <c r="BK309" s="137">
        <f t="shared" si="39"/>
        <v>0</v>
      </c>
      <c r="BL309" s="14" t="s">
        <v>123</v>
      </c>
      <c r="BM309" s="136" t="s">
        <v>979</v>
      </c>
    </row>
    <row r="310" spans="2:65" s="1" customFormat="1" ht="16.5" customHeight="1" x14ac:dyDescent="0.2">
      <c r="B310" s="124"/>
      <c r="C310" s="149" t="s">
        <v>561</v>
      </c>
      <c r="D310" s="149" t="s">
        <v>2752</v>
      </c>
      <c r="E310" s="150" t="s">
        <v>3217</v>
      </c>
      <c r="F310" s="151" t="s">
        <v>3218</v>
      </c>
      <c r="G310" s="152" t="s">
        <v>408</v>
      </c>
      <c r="H310" s="153">
        <v>2</v>
      </c>
      <c r="I310" s="154"/>
      <c r="J310" s="155">
        <f t="shared" si="30"/>
        <v>0</v>
      </c>
      <c r="K310" s="151" t="s">
        <v>122</v>
      </c>
      <c r="L310" s="156"/>
      <c r="M310" s="157" t="s">
        <v>3</v>
      </c>
      <c r="N310" s="158" t="s">
        <v>39</v>
      </c>
      <c r="P310" s="134">
        <f t="shared" si="31"/>
        <v>0</v>
      </c>
      <c r="Q310" s="134">
        <v>0</v>
      </c>
      <c r="R310" s="134">
        <f t="shared" si="32"/>
        <v>0</v>
      </c>
      <c r="S310" s="134">
        <v>0</v>
      </c>
      <c r="T310" s="135">
        <f t="shared" si="33"/>
        <v>0</v>
      </c>
      <c r="AR310" s="136" t="s">
        <v>137</v>
      </c>
      <c r="AT310" s="136" t="s">
        <v>2752</v>
      </c>
      <c r="AU310" s="136" t="s">
        <v>68</v>
      </c>
      <c r="AY310" s="14" t="s">
        <v>115</v>
      </c>
      <c r="BE310" s="137">
        <f t="shared" si="34"/>
        <v>0</v>
      </c>
      <c r="BF310" s="137">
        <f t="shared" si="35"/>
        <v>0</v>
      </c>
      <c r="BG310" s="137">
        <f t="shared" si="36"/>
        <v>0</v>
      </c>
      <c r="BH310" s="137">
        <f t="shared" si="37"/>
        <v>0</v>
      </c>
      <c r="BI310" s="137">
        <f t="shared" si="38"/>
        <v>0</v>
      </c>
      <c r="BJ310" s="14" t="s">
        <v>76</v>
      </c>
      <c r="BK310" s="137">
        <f t="shared" si="39"/>
        <v>0</v>
      </c>
      <c r="BL310" s="14" t="s">
        <v>123</v>
      </c>
      <c r="BM310" s="136" t="s">
        <v>982</v>
      </c>
    </row>
    <row r="311" spans="2:65" s="1" customFormat="1" ht="16.5" customHeight="1" x14ac:dyDescent="0.2">
      <c r="B311" s="124"/>
      <c r="C311" s="149" t="s">
        <v>984</v>
      </c>
      <c r="D311" s="149" t="s">
        <v>2752</v>
      </c>
      <c r="E311" s="150" t="s">
        <v>3219</v>
      </c>
      <c r="F311" s="151" t="s">
        <v>3220</v>
      </c>
      <c r="G311" s="152" t="s">
        <v>408</v>
      </c>
      <c r="H311" s="153">
        <v>2</v>
      </c>
      <c r="I311" s="154"/>
      <c r="J311" s="155">
        <f t="shared" si="30"/>
        <v>0</v>
      </c>
      <c r="K311" s="151" t="s">
        <v>122</v>
      </c>
      <c r="L311" s="156"/>
      <c r="M311" s="157" t="s">
        <v>3</v>
      </c>
      <c r="N311" s="158" t="s">
        <v>39</v>
      </c>
      <c r="P311" s="134">
        <f t="shared" si="31"/>
        <v>0</v>
      </c>
      <c r="Q311" s="134">
        <v>0</v>
      </c>
      <c r="R311" s="134">
        <f t="shared" si="32"/>
        <v>0</v>
      </c>
      <c r="S311" s="134">
        <v>0</v>
      </c>
      <c r="T311" s="135">
        <f t="shared" si="33"/>
        <v>0</v>
      </c>
      <c r="AR311" s="136" t="s">
        <v>137</v>
      </c>
      <c r="AT311" s="136" t="s">
        <v>2752</v>
      </c>
      <c r="AU311" s="136" t="s">
        <v>68</v>
      </c>
      <c r="AY311" s="14" t="s">
        <v>115</v>
      </c>
      <c r="BE311" s="137">
        <f t="shared" si="34"/>
        <v>0</v>
      </c>
      <c r="BF311" s="137">
        <f t="shared" si="35"/>
        <v>0</v>
      </c>
      <c r="BG311" s="137">
        <f t="shared" si="36"/>
        <v>0</v>
      </c>
      <c r="BH311" s="137">
        <f t="shared" si="37"/>
        <v>0</v>
      </c>
      <c r="BI311" s="137">
        <f t="shared" si="38"/>
        <v>0</v>
      </c>
      <c r="BJ311" s="14" t="s">
        <v>76</v>
      </c>
      <c r="BK311" s="137">
        <f t="shared" si="39"/>
        <v>0</v>
      </c>
      <c r="BL311" s="14" t="s">
        <v>123</v>
      </c>
      <c r="BM311" s="136" t="s">
        <v>987</v>
      </c>
    </row>
    <row r="312" spans="2:65" s="1" customFormat="1" ht="16.5" customHeight="1" x14ac:dyDescent="0.2">
      <c r="B312" s="124"/>
      <c r="C312" s="149" t="s">
        <v>564</v>
      </c>
      <c r="D312" s="149" t="s">
        <v>2752</v>
      </c>
      <c r="E312" s="150" t="s">
        <v>3221</v>
      </c>
      <c r="F312" s="151" t="s">
        <v>3222</v>
      </c>
      <c r="G312" s="152" t="s">
        <v>408</v>
      </c>
      <c r="H312" s="153">
        <v>2</v>
      </c>
      <c r="I312" s="154"/>
      <c r="J312" s="155">
        <f t="shared" si="30"/>
        <v>0</v>
      </c>
      <c r="K312" s="151" t="s">
        <v>122</v>
      </c>
      <c r="L312" s="156"/>
      <c r="M312" s="157" t="s">
        <v>3</v>
      </c>
      <c r="N312" s="158" t="s">
        <v>39</v>
      </c>
      <c r="P312" s="134">
        <f t="shared" si="31"/>
        <v>0</v>
      </c>
      <c r="Q312" s="134">
        <v>0</v>
      </c>
      <c r="R312" s="134">
        <f t="shared" si="32"/>
        <v>0</v>
      </c>
      <c r="S312" s="134">
        <v>0</v>
      </c>
      <c r="T312" s="135">
        <f t="shared" si="33"/>
        <v>0</v>
      </c>
      <c r="AR312" s="136" t="s">
        <v>137</v>
      </c>
      <c r="AT312" s="136" t="s">
        <v>2752</v>
      </c>
      <c r="AU312" s="136" t="s">
        <v>68</v>
      </c>
      <c r="AY312" s="14" t="s">
        <v>115</v>
      </c>
      <c r="BE312" s="137">
        <f t="shared" si="34"/>
        <v>0</v>
      </c>
      <c r="BF312" s="137">
        <f t="shared" si="35"/>
        <v>0</v>
      </c>
      <c r="BG312" s="137">
        <f t="shared" si="36"/>
        <v>0</v>
      </c>
      <c r="BH312" s="137">
        <f t="shared" si="37"/>
        <v>0</v>
      </c>
      <c r="BI312" s="137">
        <f t="shared" si="38"/>
        <v>0</v>
      </c>
      <c r="BJ312" s="14" t="s">
        <v>76</v>
      </c>
      <c r="BK312" s="137">
        <f t="shared" si="39"/>
        <v>0</v>
      </c>
      <c r="BL312" s="14" t="s">
        <v>123</v>
      </c>
      <c r="BM312" s="136" t="s">
        <v>990</v>
      </c>
    </row>
    <row r="313" spans="2:65" s="1" customFormat="1" ht="16.5" customHeight="1" x14ac:dyDescent="0.2">
      <c r="B313" s="124"/>
      <c r="C313" s="149" t="s">
        <v>1012</v>
      </c>
      <c r="D313" s="149" t="s">
        <v>2752</v>
      </c>
      <c r="E313" s="150" t="s">
        <v>3223</v>
      </c>
      <c r="F313" s="151" t="s">
        <v>3224</v>
      </c>
      <c r="G313" s="152" t="s">
        <v>408</v>
      </c>
      <c r="H313" s="153">
        <v>2</v>
      </c>
      <c r="I313" s="154"/>
      <c r="J313" s="155">
        <f t="shared" si="30"/>
        <v>0</v>
      </c>
      <c r="K313" s="151" t="s">
        <v>122</v>
      </c>
      <c r="L313" s="156"/>
      <c r="M313" s="157" t="s">
        <v>3</v>
      </c>
      <c r="N313" s="158" t="s">
        <v>39</v>
      </c>
      <c r="P313" s="134">
        <f t="shared" si="31"/>
        <v>0</v>
      </c>
      <c r="Q313" s="134">
        <v>0</v>
      </c>
      <c r="R313" s="134">
        <f t="shared" si="32"/>
        <v>0</v>
      </c>
      <c r="S313" s="134">
        <v>0</v>
      </c>
      <c r="T313" s="135">
        <f t="shared" si="33"/>
        <v>0</v>
      </c>
      <c r="AR313" s="136" t="s">
        <v>137</v>
      </c>
      <c r="AT313" s="136" t="s">
        <v>2752</v>
      </c>
      <c r="AU313" s="136" t="s">
        <v>68</v>
      </c>
      <c r="AY313" s="14" t="s">
        <v>115</v>
      </c>
      <c r="BE313" s="137">
        <f t="shared" si="34"/>
        <v>0</v>
      </c>
      <c r="BF313" s="137">
        <f t="shared" si="35"/>
        <v>0</v>
      </c>
      <c r="BG313" s="137">
        <f t="shared" si="36"/>
        <v>0</v>
      </c>
      <c r="BH313" s="137">
        <f t="shared" si="37"/>
        <v>0</v>
      </c>
      <c r="BI313" s="137">
        <f t="shared" si="38"/>
        <v>0</v>
      </c>
      <c r="BJ313" s="14" t="s">
        <v>76</v>
      </c>
      <c r="BK313" s="137">
        <f t="shared" si="39"/>
        <v>0</v>
      </c>
      <c r="BL313" s="14" t="s">
        <v>123</v>
      </c>
      <c r="BM313" s="136" t="s">
        <v>1015</v>
      </c>
    </row>
    <row r="314" spans="2:65" s="1" customFormat="1" ht="16.5" customHeight="1" x14ac:dyDescent="0.2">
      <c r="B314" s="124"/>
      <c r="C314" s="149" t="s">
        <v>568</v>
      </c>
      <c r="D314" s="149" t="s">
        <v>2752</v>
      </c>
      <c r="E314" s="150" t="s">
        <v>3225</v>
      </c>
      <c r="F314" s="151" t="s">
        <v>3226</v>
      </c>
      <c r="G314" s="152" t="s">
        <v>408</v>
      </c>
      <c r="H314" s="153">
        <v>2</v>
      </c>
      <c r="I314" s="154"/>
      <c r="J314" s="155">
        <f t="shared" si="30"/>
        <v>0</v>
      </c>
      <c r="K314" s="151" t="s">
        <v>122</v>
      </c>
      <c r="L314" s="156"/>
      <c r="M314" s="157" t="s">
        <v>3</v>
      </c>
      <c r="N314" s="158" t="s">
        <v>39</v>
      </c>
      <c r="P314" s="134">
        <f t="shared" si="31"/>
        <v>0</v>
      </c>
      <c r="Q314" s="134">
        <v>0</v>
      </c>
      <c r="R314" s="134">
        <f t="shared" si="32"/>
        <v>0</v>
      </c>
      <c r="S314" s="134">
        <v>0</v>
      </c>
      <c r="T314" s="135">
        <f t="shared" si="33"/>
        <v>0</v>
      </c>
      <c r="AR314" s="136" t="s">
        <v>137</v>
      </c>
      <c r="AT314" s="136" t="s">
        <v>2752</v>
      </c>
      <c r="AU314" s="136" t="s">
        <v>68</v>
      </c>
      <c r="AY314" s="14" t="s">
        <v>115</v>
      </c>
      <c r="BE314" s="137">
        <f t="shared" si="34"/>
        <v>0</v>
      </c>
      <c r="BF314" s="137">
        <f t="shared" si="35"/>
        <v>0</v>
      </c>
      <c r="BG314" s="137">
        <f t="shared" si="36"/>
        <v>0</v>
      </c>
      <c r="BH314" s="137">
        <f t="shared" si="37"/>
        <v>0</v>
      </c>
      <c r="BI314" s="137">
        <f t="shared" si="38"/>
        <v>0</v>
      </c>
      <c r="BJ314" s="14" t="s">
        <v>76</v>
      </c>
      <c r="BK314" s="137">
        <f t="shared" si="39"/>
        <v>0</v>
      </c>
      <c r="BL314" s="14" t="s">
        <v>123</v>
      </c>
      <c r="BM314" s="136" t="s">
        <v>1019</v>
      </c>
    </row>
    <row r="315" spans="2:65" s="1" customFormat="1" ht="16.5" customHeight="1" x14ac:dyDescent="0.2">
      <c r="B315" s="124"/>
      <c r="C315" s="149" t="s">
        <v>1020</v>
      </c>
      <c r="D315" s="149" t="s">
        <v>2752</v>
      </c>
      <c r="E315" s="150" t="s">
        <v>3227</v>
      </c>
      <c r="F315" s="151" t="s">
        <v>3228</v>
      </c>
      <c r="G315" s="152" t="s">
        <v>408</v>
      </c>
      <c r="H315" s="153">
        <v>2</v>
      </c>
      <c r="I315" s="154"/>
      <c r="J315" s="155">
        <f t="shared" si="30"/>
        <v>0</v>
      </c>
      <c r="K315" s="151" t="s">
        <v>122</v>
      </c>
      <c r="L315" s="156"/>
      <c r="M315" s="157" t="s">
        <v>3</v>
      </c>
      <c r="N315" s="158" t="s">
        <v>39</v>
      </c>
      <c r="P315" s="134">
        <f t="shared" si="31"/>
        <v>0</v>
      </c>
      <c r="Q315" s="134">
        <v>0</v>
      </c>
      <c r="R315" s="134">
        <f t="shared" si="32"/>
        <v>0</v>
      </c>
      <c r="S315" s="134">
        <v>0</v>
      </c>
      <c r="T315" s="135">
        <f t="shared" si="33"/>
        <v>0</v>
      </c>
      <c r="AR315" s="136" t="s">
        <v>137</v>
      </c>
      <c r="AT315" s="136" t="s">
        <v>2752</v>
      </c>
      <c r="AU315" s="136" t="s">
        <v>68</v>
      </c>
      <c r="AY315" s="14" t="s">
        <v>115</v>
      </c>
      <c r="BE315" s="137">
        <f t="shared" si="34"/>
        <v>0</v>
      </c>
      <c r="BF315" s="137">
        <f t="shared" si="35"/>
        <v>0</v>
      </c>
      <c r="BG315" s="137">
        <f t="shared" si="36"/>
        <v>0</v>
      </c>
      <c r="BH315" s="137">
        <f t="shared" si="37"/>
        <v>0</v>
      </c>
      <c r="BI315" s="137">
        <f t="shared" si="38"/>
        <v>0</v>
      </c>
      <c r="BJ315" s="14" t="s">
        <v>76</v>
      </c>
      <c r="BK315" s="137">
        <f t="shared" si="39"/>
        <v>0</v>
      </c>
      <c r="BL315" s="14" t="s">
        <v>123</v>
      </c>
      <c r="BM315" s="136" t="s">
        <v>1023</v>
      </c>
    </row>
    <row r="316" spans="2:65" s="1" customFormat="1" ht="16.5" customHeight="1" x14ac:dyDescent="0.2">
      <c r="B316" s="124"/>
      <c r="C316" s="149" t="s">
        <v>571</v>
      </c>
      <c r="D316" s="149" t="s">
        <v>2752</v>
      </c>
      <c r="E316" s="150" t="s">
        <v>3229</v>
      </c>
      <c r="F316" s="151" t="s">
        <v>3230</v>
      </c>
      <c r="G316" s="152" t="s">
        <v>408</v>
      </c>
      <c r="H316" s="153">
        <v>2</v>
      </c>
      <c r="I316" s="154"/>
      <c r="J316" s="155">
        <f t="shared" si="30"/>
        <v>0</v>
      </c>
      <c r="K316" s="151" t="s">
        <v>122</v>
      </c>
      <c r="L316" s="156"/>
      <c r="M316" s="157" t="s">
        <v>3</v>
      </c>
      <c r="N316" s="158" t="s">
        <v>39</v>
      </c>
      <c r="P316" s="134">
        <f t="shared" si="31"/>
        <v>0</v>
      </c>
      <c r="Q316" s="134">
        <v>0</v>
      </c>
      <c r="R316" s="134">
        <f t="shared" si="32"/>
        <v>0</v>
      </c>
      <c r="S316" s="134">
        <v>0</v>
      </c>
      <c r="T316" s="135">
        <f t="shared" si="33"/>
        <v>0</v>
      </c>
      <c r="AR316" s="136" t="s">
        <v>137</v>
      </c>
      <c r="AT316" s="136" t="s">
        <v>2752</v>
      </c>
      <c r="AU316" s="136" t="s">
        <v>68</v>
      </c>
      <c r="AY316" s="14" t="s">
        <v>115</v>
      </c>
      <c r="BE316" s="137">
        <f t="shared" si="34"/>
        <v>0</v>
      </c>
      <c r="BF316" s="137">
        <f t="shared" si="35"/>
        <v>0</v>
      </c>
      <c r="BG316" s="137">
        <f t="shared" si="36"/>
        <v>0</v>
      </c>
      <c r="BH316" s="137">
        <f t="shared" si="37"/>
        <v>0</v>
      </c>
      <c r="BI316" s="137">
        <f t="shared" si="38"/>
        <v>0</v>
      </c>
      <c r="BJ316" s="14" t="s">
        <v>76</v>
      </c>
      <c r="BK316" s="137">
        <f t="shared" si="39"/>
        <v>0</v>
      </c>
      <c r="BL316" s="14" t="s">
        <v>123</v>
      </c>
      <c r="BM316" s="136" t="s">
        <v>1026</v>
      </c>
    </row>
    <row r="317" spans="2:65" s="1" customFormat="1" ht="16.5" customHeight="1" x14ac:dyDescent="0.2">
      <c r="B317" s="124"/>
      <c r="C317" s="149" t="s">
        <v>1027</v>
      </c>
      <c r="D317" s="149" t="s">
        <v>2752</v>
      </c>
      <c r="E317" s="150" t="s">
        <v>3231</v>
      </c>
      <c r="F317" s="151" t="s">
        <v>3232</v>
      </c>
      <c r="G317" s="152" t="s">
        <v>128</v>
      </c>
      <c r="H317" s="153">
        <v>10</v>
      </c>
      <c r="I317" s="154"/>
      <c r="J317" s="155">
        <f t="shared" si="30"/>
        <v>0</v>
      </c>
      <c r="K317" s="151" t="s">
        <v>122</v>
      </c>
      <c r="L317" s="156"/>
      <c r="M317" s="157" t="s">
        <v>3</v>
      </c>
      <c r="N317" s="158" t="s">
        <v>39</v>
      </c>
      <c r="P317" s="134">
        <f t="shared" si="31"/>
        <v>0</v>
      </c>
      <c r="Q317" s="134">
        <v>0</v>
      </c>
      <c r="R317" s="134">
        <f t="shared" si="32"/>
        <v>0</v>
      </c>
      <c r="S317" s="134">
        <v>0</v>
      </c>
      <c r="T317" s="135">
        <f t="shared" si="33"/>
        <v>0</v>
      </c>
      <c r="AR317" s="136" t="s">
        <v>137</v>
      </c>
      <c r="AT317" s="136" t="s">
        <v>2752</v>
      </c>
      <c r="AU317" s="136" t="s">
        <v>68</v>
      </c>
      <c r="AY317" s="14" t="s">
        <v>115</v>
      </c>
      <c r="BE317" s="137">
        <f t="shared" si="34"/>
        <v>0</v>
      </c>
      <c r="BF317" s="137">
        <f t="shared" si="35"/>
        <v>0</v>
      </c>
      <c r="BG317" s="137">
        <f t="shared" si="36"/>
        <v>0</v>
      </c>
      <c r="BH317" s="137">
        <f t="shared" si="37"/>
        <v>0</v>
      </c>
      <c r="BI317" s="137">
        <f t="shared" si="38"/>
        <v>0</v>
      </c>
      <c r="BJ317" s="14" t="s">
        <v>76</v>
      </c>
      <c r="BK317" s="137">
        <f t="shared" si="39"/>
        <v>0</v>
      </c>
      <c r="BL317" s="14" t="s">
        <v>123</v>
      </c>
      <c r="BM317" s="136" t="s">
        <v>1030</v>
      </c>
    </row>
    <row r="318" spans="2:65" s="1" customFormat="1" ht="16.5" customHeight="1" x14ac:dyDescent="0.2">
      <c r="B318" s="124"/>
      <c r="C318" s="149" t="s">
        <v>575</v>
      </c>
      <c r="D318" s="149" t="s">
        <v>2752</v>
      </c>
      <c r="E318" s="150" t="s">
        <v>3233</v>
      </c>
      <c r="F318" s="151" t="s">
        <v>3234</v>
      </c>
      <c r="G318" s="152" t="s">
        <v>408</v>
      </c>
      <c r="H318" s="153">
        <v>2</v>
      </c>
      <c r="I318" s="154"/>
      <c r="J318" s="155">
        <f t="shared" si="30"/>
        <v>0</v>
      </c>
      <c r="K318" s="151" t="s">
        <v>122</v>
      </c>
      <c r="L318" s="156"/>
      <c r="M318" s="157" t="s">
        <v>3</v>
      </c>
      <c r="N318" s="158" t="s">
        <v>39</v>
      </c>
      <c r="P318" s="134">
        <f t="shared" si="31"/>
        <v>0</v>
      </c>
      <c r="Q318" s="134">
        <v>0</v>
      </c>
      <c r="R318" s="134">
        <f t="shared" si="32"/>
        <v>0</v>
      </c>
      <c r="S318" s="134">
        <v>0</v>
      </c>
      <c r="T318" s="135">
        <f t="shared" si="33"/>
        <v>0</v>
      </c>
      <c r="AR318" s="136" t="s">
        <v>137</v>
      </c>
      <c r="AT318" s="136" t="s">
        <v>2752</v>
      </c>
      <c r="AU318" s="136" t="s">
        <v>68</v>
      </c>
      <c r="AY318" s="14" t="s">
        <v>115</v>
      </c>
      <c r="BE318" s="137">
        <f t="shared" si="34"/>
        <v>0</v>
      </c>
      <c r="BF318" s="137">
        <f t="shared" si="35"/>
        <v>0</v>
      </c>
      <c r="BG318" s="137">
        <f t="shared" si="36"/>
        <v>0</v>
      </c>
      <c r="BH318" s="137">
        <f t="shared" si="37"/>
        <v>0</v>
      </c>
      <c r="BI318" s="137">
        <f t="shared" si="38"/>
        <v>0</v>
      </c>
      <c r="BJ318" s="14" t="s">
        <v>76</v>
      </c>
      <c r="BK318" s="137">
        <f t="shared" si="39"/>
        <v>0</v>
      </c>
      <c r="BL318" s="14" t="s">
        <v>123</v>
      </c>
      <c r="BM318" s="136" t="s">
        <v>1034</v>
      </c>
    </row>
    <row r="319" spans="2:65" s="1" customFormat="1" ht="16.5" customHeight="1" x14ac:dyDescent="0.2">
      <c r="B319" s="124"/>
      <c r="C319" s="149" t="s">
        <v>1035</v>
      </c>
      <c r="D319" s="149" t="s">
        <v>2752</v>
      </c>
      <c r="E319" s="150" t="s">
        <v>3235</v>
      </c>
      <c r="F319" s="151" t="s">
        <v>3236</v>
      </c>
      <c r="G319" s="152" t="s">
        <v>408</v>
      </c>
      <c r="H319" s="153">
        <v>2</v>
      </c>
      <c r="I319" s="154"/>
      <c r="J319" s="155">
        <f t="shared" si="30"/>
        <v>0</v>
      </c>
      <c r="K319" s="151" t="s">
        <v>122</v>
      </c>
      <c r="L319" s="156"/>
      <c r="M319" s="157" t="s">
        <v>3</v>
      </c>
      <c r="N319" s="158" t="s">
        <v>39</v>
      </c>
      <c r="P319" s="134">
        <f t="shared" si="31"/>
        <v>0</v>
      </c>
      <c r="Q319" s="134">
        <v>0</v>
      </c>
      <c r="R319" s="134">
        <f t="shared" si="32"/>
        <v>0</v>
      </c>
      <c r="S319" s="134">
        <v>0</v>
      </c>
      <c r="T319" s="135">
        <f t="shared" si="33"/>
        <v>0</v>
      </c>
      <c r="AR319" s="136" t="s">
        <v>137</v>
      </c>
      <c r="AT319" s="136" t="s">
        <v>2752</v>
      </c>
      <c r="AU319" s="136" t="s">
        <v>68</v>
      </c>
      <c r="AY319" s="14" t="s">
        <v>115</v>
      </c>
      <c r="BE319" s="137">
        <f t="shared" si="34"/>
        <v>0</v>
      </c>
      <c r="BF319" s="137">
        <f t="shared" si="35"/>
        <v>0</v>
      </c>
      <c r="BG319" s="137">
        <f t="shared" si="36"/>
        <v>0</v>
      </c>
      <c r="BH319" s="137">
        <f t="shared" si="37"/>
        <v>0</v>
      </c>
      <c r="BI319" s="137">
        <f t="shared" si="38"/>
        <v>0</v>
      </c>
      <c r="BJ319" s="14" t="s">
        <v>76</v>
      </c>
      <c r="BK319" s="137">
        <f t="shared" si="39"/>
        <v>0</v>
      </c>
      <c r="BL319" s="14" t="s">
        <v>123</v>
      </c>
      <c r="BM319" s="136" t="s">
        <v>1038</v>
      </c>
    </row>
    <row r="320" spans="2:65" s="1" customFormat="1" ht="16.5" customHeight="1" x14ac:dyDescent="0.2">
      <c r="B320" s="124"/>
      <c r="C320" s="149" t="s">
        <v>578</v>
      </c>
      <c r="D320" s="149" t="s">
        <v>2752</v>
      </c>
      <c r="E320" s="150" t="s">
        <v>3237</v>
      </c>
      <c r="F320" s="151" t="s">
        <v>3238</v>
      </c>
      <c r="G320" s="152" t="s">
        <v>408</v>
      </c>
      <c r="H320" s="153">
        <v>2</v>
      </c>
      <c r="I320" s="154"/>
      <c r="J320" s="155">
        <f t="shared" si="30"/>
        <v>0</v>
      </c>
      <c r="K320" s="151" t="s">
        <v>122</v>
      </c>
      <c r="L320" s="156"/>
      <c r="M320" s="157" t="s">
        <v>3</v>
      </c>
      <c r="N320" s="158" t="s">
        <v>39</v>
      </c>
      <c r="P320" s="134">
        <f t="shared" si="31"/>
        <v>0</v>
      </c>
      <c r="Q320" s="134">
        <v>0</v>
      </c>
      <c r="R320" s="134">
        <f t="shared" si="32"/>
        <v>0</v>
      </c>
      <c r="S320" s="134">
        <v>0</v>
      </c>
      <c r="T320" s="135">
        <f t="shared" si="33"/>
        <v>0</v>
      </c>
      <c r="AR320" s="136" t="s">
        <v>137</v>
      </c>
      <c r="AT320" s="136" t="s">
        <v>2752</v>
      </c>
      <c r="AU320" s="136" t="s">
        <v>68</v>
      </c>
      <c r="AY320" s="14" t="s">
        <v>115</v>
      </c>
      <c r="BE320" s="137">
        <f t="shared" si="34"/>
        <v>0</v>
      </c>
      <c r="BF320" s="137">
        <f t="shared" si="35"/>
        <v>0</v>
      </c>
      <c r="BG320" s="137">
        <f t="shared" si="36"/>
        <v>0</v>
      </c>
      <c r="BH320" s="137">
        <f t="shared" si="37"/>
        <v>0</v>
      </c>
      <c r="BI320" s="137">
        <f t="shared" si="38"/>
        <v>0</v>
      </c>
      <c r="BJ320" s="14" t="s">
        <v>76</v>
      </c>
      <c r="BK320" s="137">
        <f t="shared" si="39"/>
        <v>0</v>
      </c>
      <c r="BL320" s="14" t="s">
        <v>123</v>
      </c>
      <c r="BM320" s="136" t="s">
        <v>1042</v>
      </c>
    </row>
    <row r="321" spans="2:65" s="1" customFormat="1" ht="16.5" customHeight="1" x14ac:dyDescent="0.2">
      <c r="B321" s="124"/>
      <c r="C321" s="149" t="s">
        <v>1043</v>
      </c>
      <c r="D321" s="149" t="s">
        <v>2752</v>
      </c>
      <c r="E321" s="150" t="s">
        <v>3239</v>
      </c>
      <c r="F321" s="151" t="s">
        <v>3240</v>
      </c>
      <c r="G321" s="152" t="s">
        <v>128</v>
      </c>
      <c r="H321" s="153">
        <v>10</v>
      </c>
      <c r="I321" s="154"/>
      <c r="J321" s="155">
        <f t="shared" si="30"/>
        <v>0</v>
      </c>
      <c r="K321" s="151" t="s">
        <v>122</v>
      </c>
      <c r="L321" s="156"/>
      <c r="M321" s="157" t="s">
        <v>3</v>
      </c>
      <c r="N321" s="158" t="s">
        <v>39</v>
      </c>
      <c r="P321" s="134">
        <f t="shared" si="31"/>
        <v>0</v>
      </c>
      <c r="Q321" s="134">
        <v>0</v>
      </c>
      <c r="R321" s="134">
        <f t="shared" si="32"/>
        <v>0</v>
      </c>
      <c r="S321" s="134">
        <v>0</v>
      </c>
      <c r="T321" s="135">
        <f t="shared" si="33"/>
        <v>0</v>
      </c>
      <c r="AR321" s="136" t="s">
        <v>137</v>
      </c>
      <c r="AT321" s="136" t="s">
        <v>2752</v>
      </c>
      <c r="AU321" s="136" t="s">
        <v>68</v>
      </c>
      <c r="AY321" s="14" t="s">
        <v>115</v>
      </c>
      <c r="BE321" s="137">
        <f t="shared" si="34"/>
        <v>0</v>
      </c>
      <c r="BF321" s="137">
        <f t="shared" si="35"/>
        <v>0</v>
      </c>
      <c r="BG321" s="137">
        <f t="shared" si="36"/>
        <v>0</v>
      </c>
      <c r="BH321" s="137">
        <f t="shared" si="37"/>
        <v>0</v>
      </c>
      <c r="BI321" s="137">
        <f t="shared" si="38"/>
        <v>0</v>
      </c>
      <c r="BJ321" s="14" t="s">
        <v>76</v>
      </c>
      <c r="BK321" s="137">
        <f t="shared" si="39"/>
        <v>0</v>
      </c>
      <c r="BL321" s="14" t="s">
        <v>123</v>
      </c>
      <c r="BM321" s="136" t="s">
        <v>1046</v>
      </c>
    </row>
    <row r="322" spans="2:65" s="1" customFormat="1" ht="16.5" customHeight="1" x14ac:dyDescent="0.2">
      <c r="B322" s="124"/>
      <c r="C322" s="149" t="s">
        <v>582</v>
      </c>
      <c r="D322" s="149" t="s">
        <v>2752</v>
      </c>
      <c r="E322" s="150" t="s">
        <v>3241</v>
      </c>
      <c r="F322" s="151" t="s">
        <v>3242</v>
      </c>
      <c r="G322" s="152" t="s">
        <v>408</v>
      </c>
      <c r="H322" s="153">
        <v>2</v>
      </c>
      <c r="I322" s="154"/>
      <c r="J322" s="155">
        <f t="shared" si="30"/>
        <v>0</v>
      </c>
      <c r="K322" s="151" t="s">
        <v>122</v>
      </c>
      <c r="L322" s="156"/>
      <c r="M322" s="157" t="s">
        <v>3</v>
      </c>
      <c r="N322" s="158" t="s">
        <v>39</v>
      </c>
      <c r="P322" s="134">
        <f t="shared" si="31"/>
        <v>0</v>
      </c>
      <c r="Q322" s="134">
        <v>0</v>
      </c>
      <c r="R322" s="134">
        <f t="shared" si="32"/>
        <v>0</v>
      </c>
      <c r="S322" s="134">
        <v>0</v>
      </c>
      <c r="T322" s="135">
        <f t="shared" si="33"/>
        <v>0</v>
      </c>
      <c r="AR322" s="136" t="s">
        <v>137</v>
      </c>
      <c r="AT322" s="136" t="s">
        <v>2752</v>
      </c>
      <c r="AU322" s="136" t="s">
        <v>68</v>
      </c>
      <c r="AY322" s="14" t="s">
        <v>115</v>
      </c>
      <c r="BE322" s="137">
        <f t="shared" si="34"/>
        <v>0</v>
      </c>
      <c r="BF322" s="137">
        <f t="shared" si="35"/>
        <v>0</v>
      </c>
      <c r="BG322" s="137">
        <f t="shared" si="36"/>
        <v>0</v>
      </c>
      <c r="BH322" s="137">
        <f t="shared" si="37"/>
        <v>0</v>
      </c>
      <c r="BI322" s="137">
        <f t="shared" si="38"/>
        <v>0</v>
      </c>
      <c r="BJ322" s="14" t="s">
        <v>76</v>
      </c>
      <c r="BK322" s="137">
        <f t="shared" si="39"/>
        <v>0</v>
      </c>
      <c r="BL322" s="14" t="s">
        <v>123</v>
      </c>
      <c r="BM322" s="136" t="s">
        <v>1050</v>
      </c>
    </row>
    <row r="323" spans="2:65" s="1" customFormat="1" ht="16.5" customHeight="1" x14ac:dyDescent="0.2">
      <c r="B323" s="124"/>
      <c r="C323" s="149" t="s">
        <v>1051</v>
      </c>
      <c r="D323" s="149" t="s">
        <v>2752</v>
      </c>
      <c r="E323" s="150" t="s">
        <v>3243</v>
      </c>
      <c r="F323" s="151" t="s">
        <v>3244</v>
      </c>
      <c r="G323" s="152" t="s">
        <v>1453</v>
      </c>
      <c r="H323" s="153">
        <v>10</v>
      </c>
      <c r="I323" s="154"/>
      <c r="J323" s="155">
        <f t="shared" si="30"/>
        <v>0</v>
      </c>
      <c r="K323" s="151" t="s">
        <v>122</v>
      </c>
      <c r="L323" s="156"/>
      <c r="M323" s="157" t="s">
        <v>3</v>
      </c>
      <c r="N323" s="158" t="s">
        <v>39</v>
      </c>
      <c r="P323" s="134">
        <f t="shared" si="31"/>
        <v>0</v>
      </c>
      <c r="Q323" s="134">
        <v>0</v>
      </c>
      <c r="R323" s="134">
        <f t="shared" si="32"/>
        <v>0</v>
      </c>
      <c r="S323" s="134">
        <v>0</v>
      </c>
      <c r="T323" s="135">
        <f t="shared" si="33"/>
        <v>0</v>
      </c>
      <c r="AR323" s="136" t="s">
        <v>137</v>
      </c>
      <c r="AT323" s="136" t="s">
        <v>2752</v>
      </c>
      <c r="AU323" s="136" t="s">
        <v>68</v>
      </c>
      <c r="AY323" s="14" t="s">
        <v>115</v>
      </c>
      <c r="BE323" s="137">
        <f t="shared" si="34"/>
        <v>0</v>
      </c>
      <c r="BF323" s="137">
        <f t="shared" si="35"/>
        <v>0</v>
      </c>
      <c r="BG323" s="137">
        <f t="shared" si="36"/>
        <v>0</v>
      </c>
      <c r="BH323" s="137">
        <f t="shared" si="37"/>
        <v>0</v>
      </c>
      <c r="BI323" s="137">
        <f t="shared" si="38"/>
        <v>0</v>
      </c>
      <c r="BJ323" s="14" t="s">
        <v>76</v>
      </c>
      <c r="BK323" s="137">
        <f t="shared" si="39"/>
        <v>0</v>
      </c>
      <c r="BL323" s="14" t="s">
        <v>123</v>
      </c>
      <c r="BM323" s="136" t="s">
        <v>1054</v>
      </c>
    </row>
    <row r="324" spans="2:65" s="1" customFormat="1" ht="16.5" customHeight="1" x14ac:dyDescent="0.2">
      <c r="B324" s="124"/>
      <c r="C324" s="149" t="s">
        <v>585</v>
      </c>
      <c r="D324" s="149" t="s">
        <v>2752</v>
      </c>
      <c r="E324" s="150" t="s">
        <v>3245</v>
      </c>
      <c r="F324" s="151" t="s">
        <v>3246</v>
      </c>
      <c r="G324" s="152" t="s">
        <v>1453</v>
      </c>
      <c r="H324" s="153">
        <v>10</v>
      </c>
      <c r="I324" s="154"/>
      <c r="J324" s="155">
        <f t="shared" si="30"/>
        <v>0</v>
      </c>
      <c r="K324" s="151" t="s">
        <v>122</v>
      </c>
      <c r="L324" s="156"/>
      <c r="M324" s="157" t="s">
        <v>3</v>
      </c>
      <c r="N324" s="158" t="s">
        <v>39</v>
      </c>
      <c r="P324" s="134">
        <f t="shared" si="31"/>
        <v>0</v>
      </c>
      <c r="Q324" s="134">
        <v>0</v>
      </c>
      <c r="R324" s="134">
        <f t="shared" si="32"/>
        <v>0</v>
      </c>
      <c r="S324" s="134">
        <v>0</v>
      </c>
      <c r="T324" s="135">
        <f t="shared" si="33"/>
        <v>0</v>
      </c>
      <c r="AR324" s="136" t="s">
        <v>137</v>
      </c>
      <c r="AT324" s="136" t="s">
        <v>2752</v>
      </c>
      <c r="AU324" s="136" t="s">
        <v>68</v>
      </c>
      <c r="AY324" s="14" t="s">
        <v>115</v>
      </c>
      <c r="BE324" s="137">
        <f t="shared" si="34"/>
        <v>0</v>
      </c>
      <c r="BF324" s="137">
        <f t="shared" si="35"/>
        <v>0</v>
      </c>
      <c r="BG324" s="137">
        <f t="shared" si="36"/>
        <v>0</v>
      </c>
      <c r="BH324" s="137">
        <f t="shared" si="37"/>
        <v>0</v>
      </c>
      <c r="BI324" s="137">
        <f t="shared" si="38"/>
        <v>0</v>
      </c>
      <c r="BJ324" s="14" t="s">
        <v>76</v>
      </c>
      <c r="BK324" s="137">
        <f t="shared" si="39"/>
        <v>0</v>
      </c>
      <c r="BL324" s="14" t="s">
        <v>123</v>
      </c>
      <c r="BM324" s="136" t="s">
        <v>1058</v>
      </c>
    </row>
    <row r="325" spans="2:65" s="1" customFormat="1" ht="16.5" customHeight="1" x14ac:dyDescent="0.2">
      <c r="B325" s="124"/>
      <c r="C325" s="149" t="s">
        <v>1059</v>
      </c>
      <c r="D325" s="149" t="s">
        <v>2752</v>
      </c>
      <c r="E325" s="150" t="s">
        <v>3247</v>
      </c>
      <c r="F325" s="151" t="s">
        <v>3248</v>
      </c>
      <c r="G325" s="152" t="s">
        <v>1453</v>
      </c>
      <c r="H325" s="153">
        <v>10</v>
      </c>
      <c r="I325" s="154"/>
      <c r="J325" s="155">
        <f t="shared" si="30"/>
        <v>0</v>
      </c>
      <c r="K325" s="151" t="s">
        <v>122</v>
      </c>
      <c r="L325" s="156"/>
      <c r="M325" s="157" t="s">
        <v>3</v>
      </c>
      <c r="N325" s="158" t="s">
        <v>39</v>
      </c>
      <c r="P325" s="134">
        <f t="shared" si="31"/>
        <v>0</v>
      </c>
      <c r="Q325" s="134">
        <v>0</v>
      </c>
      <c r="R325" s="134">
        <f t="shared" si="32"/>
        <v>0</v>
      </c>
      <c r="S325" s="134">
        <v>0</v>
      </c>
      <c r="T325" s="135">
        <f t="shared" si="33"/>
        <v>0</v>
      </c>
      <c r="AR325" s="136" t="s">
        <v>137</v>
      </c>
      <c r="AT325" s="136" t="s">
        <v>2752</v>
      </c>
      <c r="AU325" s="136" t="s">
        <v>68</v>
      </c>
      <c r="AY325" s="14" t="s">
        <v>115</v>
      </c>
      <c r="BE325" s="137">
        <f t="shared" si="34"/>
        <v>0</v>
      </c>
      <c r="BF325" s="137">
        <f t="shared" si="35"/>
        <v>0</v>
      </c>
      <c r="BG325" s="137">
        <f t="shared" si="36"/>
        <v>0</v>
      </c>
      <c r="BH325" s="137">
        <f t="shared" si="37"/>
        <v>0</v>
      </c>
      <c r="BI325" s="137">
        <f t="shared" si="38"/>
        <v>0</v>
      </c>
      <c r="BJ325" s="14" t="s">
        <v>76</v>
      </c>
      <c r="BK325" s="137">
        <f t="shared" si="39"/>
        <v>0</v>
      </c>
      <c r="BL325" s="14" t="s">
        <v>123</v>
      </c>
      <c r="BM325" s="136" t="s">
        <v>1062</v>
      </c>
    </row>
    <row r="326" spans="2:65" s="1" customFormat="1" ht="16.5" customHeight="1" x14ac:dyDescent="0.2">
      <c r="B326" s="124"/>
      <c r="C326" s="149" t="s">
        <v>590</v>
      </c>
      <c r="D326" s="149" t="s">
        <v>2752</v>
      </c>
      <c r="E326" s="150" t="s">
        <v>3249</v>
      </c>
      <c r="F326" s="151" t="s">
        <v>3250</v>
      </c>
      <c r="G326" s="152" t="s">
        <v>1453</v>
      </c>
      <c r="H326" s="153">
        <v>10</v>
      </c>
      <c r="I326" s="154"/>
      <c r="J326" s="155">
        <f t="shared" si="30"/>
        <v>0</v>
      </c>
      <c r="K326" s="151" t="s">
        <v>122</v>
      </c>
      <c r="L326" s="156"/>
      <c r="M326" s="157" t="s">
        <v>3</v>
      </c>
      <c r="N326" s="158" t="s">
        <v>39</v>
      </c>
      <c r="P326" s="134">
        <f t="shared" si="31"/>
        <v>0</v>
      </c>
      <c r="Q326" s="134">
        <v>0</v>
      </c>
      <c r="R326" s="134">
        <f t="shared" si="32"/>
        <v>0</v>
      </c>
      <c r="S326" s="134">
        <v>0</v>
      </c>
      <c r="T326" s="135">
        <f t="shared" si="33"/>
        <v>0</v>
      </c>
      <c r="AR326" s="136" t="s">
        <v>137</v>
      </c>
      <c r="AT326" s="136" t="s">
        <v>2752</v>
      </c>
      <c r="AU326" s="136" t="s">
        <v>68</v>
      </c>
      <c r="AY326" s="14" t="s">
        <v>115</v>
      </c>
      <c r="BE326" s="137">
        <f t="shared" si="34"/>
        <v>0</v>
      </c>
      <c r="BF326" s="137">
        <f t="shared" si="35"/>
        <v>0</v>
      </c>
      <c r="BG326" s="137">
        <f t="shared" si="36"/>
        <v>0</v>
      </c>
      <c r="BH326" s="137">
        <f t="shared" si="37"/>
        <v>0</v>
      </c>
      <c r="BI326" s="137">
        <f t="shared" si="38"/>
        <v>0</v>
      </c>
      <c r="BJ326" s="14" t="s">
        <v>76</v>
      </c>
      <c r="BK326" s="137">
        <f t="shared" si="39"/>
        <v>0</v>
      </c>
      <c r="BL326" s="14" t="s">
        <v>123</v>
      </c>
      <c r="BM326" s="136" t="s">
        <v>1065</v>
      </c>
    </row>
    <row r="327" spans="2:65" s="1" customFormat="1" ht="16.5" customHeight="1" x14ac:dyDescent="0.2">
      <c r="B327" s="124"/>
      <c r="C327" s="149" t="s">
        <v>1066</v>
      </c>
      <c r="D327" s="149" t="s">
        <v>2752</v>
      </c>
      <c r="E327" s="150" t="s">
        <v>3251</v>
      </c>
      <c r="F327" s="151" t="s">
        <v>3252</v>
      </c>
      <c r="G327" s="152" t="s">
        <v>1453</v>
      </c>
      <c r="H327" s="153">
        <v>10</v>
      </c>
      <c r="I327" s="154"/>
      <c r="J327" s="155">
        <f t="shared" si="30"/>
        <v>0</v>
      </c>
      <c r="K327" s="151" t="s">
        <v>122</v>
      </c>
      <c r="L327" s="156"/>
      <c r="M327" s="157" t="s">
        <v>3</v>
      </c>
      <c r="N327" s="158" t="s">
        <v>39</v>
      </c>
      <c r="P327" s="134">
        <f t="shared" si="31"/>
        <v>0</v>
      </c>
      <c r="Q327" s="134">
        <v>0</v>
      </c>
      <c r="R327" s="134">
        <f t="shared" si="32"/>
        <v>0</v>
      </c>
      <c r="S327" s="134">
        <v>0</v>
      </c>
      <c r="T327" s="135">
        <f t="shared" si="33"/>
        <v>0</v>
      </c>
      <c r="AR327" s="136" t="s">
        <v>137</v>
      </c>
      <c r="AT327" s="136" t="s">
        <v>2752</v>
      </c>
      <c r="AU327" s="136" t="s">
        <v>68</v>
      </c>
      <c r="AY327" s="14" t="s">
        <v>115</v>
      </c>
      <c r="BE327" s="137">
        <f t="shared" si="34"/>
        <v>0</v>
      </c>
      <c r="BF327" s="137">
        <f t="shared" si="35"/>
        <v>0</v>
      </c>
      <c r="BG327" s="137">
        <f t="shared" si="36"/>
        <v>0</v>
      </c>
      <c r="BH327" s="137">
        <f t="shared" si="37"/>
        <v>0</v>
      </c>
      <c r="BI327" s="137">
        <f t="shared" si="38"/>
        <v>0</v>
      </c>
      <c r="BJ327" s="14" t="s">
        <v>76</v>
      </c>
      <c r="BK327" s="137">
        <f t="shared" si="39"/>
        <v>0</v>
      </c>
      <c r="BL327" s="14" t="s">
        <v>123</v>
      </c>
      <c r="BM327" s="136" t="s">
        <v>1069</v>
      </c>
    </row>
    <row r="328" spans="2:65" s="1" customFormat="1" ht="16.5" customHeight="1" x14ac:dyDescent="0.2">
      <c r="B328" s="124"/>
      <c r="C328" s="149" t="s">
        <v>594</v>
      </c>
      <c r="D328" s="149" t="s">
        <v>2752</v>
      </c>
      <c r="E328" s="150" t="s">
        <v>3253</v>
      </c>
      <c r="F328" s="151" t="s">
        <v>3254</v>
      </c>
      <c r="G328" s="152" t="s">
        <v>1453</v>
      </c>
      <c r="H328" s="153">
        <v>10</v>
      </c>
      <c r="I328" s="154"/>
      <c r="J328" s="155">
        <f t="shared" si="30"/>
        <v>0</v>
      </c>
      <c r="K328" s="151" t="s">
        <v>122</v>
      </c>
      <c r="L328" s="156"/>
      <c r="M328" s="157" t="s">
        <v>3</v>
      </c>
      <c r="N328" s="158" t="s">
        <v>39</v>
      </c>
      <c r="P328" s="134">
        <f t="shared" si="31"/>
        <v>0</v>
      </c>
      <c r="Q328" s="134">
        <v>0</v>
      </c>
      <c r="R328" s="134">
        <f t="shared" si="32"/>
        <v>0</v>
      </c>
      <c r="S328" s="134">
        <v>0</v>
      </c>
      <c r="T328" s="135">
        <f t="shared" si="33"/>
        <v>0</v>
      </c>
      <c r="AR328" s="136" t="s">
        <v>137</v>
      </c>
      <c r="AT328" s="136" t="s">
        <v>2752</v>
      </c>
      <c r="AU328" s="136" t="s">
        <v>68</v>
      </c>
      <c r="AY328" s="14" t="s">
        <v>115</v>
      </c>
      <c r="BE328" s="137">
        <f t="shared" si="34"/>
        <v>0</v>
      </c>
      <c r="BF328" s="137">
        <f t="shared" si="35"/>
        <v>0</v>
      </c>
      <c r="BG328" s="137">
        <f t="shared" si="36"/>
        <v>0</v>
      </c>
      <c r="BH328" s="137">
        <f t="shared" si="37"/>
        <v>0</v>
      </c>
      <c r="BI328" s="137">
        <f t="shared" si="38"/>
        <v>0</v>
      </c>
      <c r="BJ328" s="14" t="s">
        <v>76</v>
      </c>
      <c r="BK328" s="137">
        <f t="shared" si="39"/>
        <v>0</v>
      </c>
      <c r="BL328" s="14" t="s">
        <v>123</v>
      </c>
      <c r="BM328" s="136" t="s">
        <v>1072</v>
      </c>
    </row>
    <row r="329" spans="2:65" s="1" customFormat="1" ht="16.5" customHeight="1" x14ac:dyDescent="0.2">
      <c r="B329" s="124"/>
      <c r="C329" s="149" t="s">
        <v>1074</v>
      </c>
      <c r="D329" s="149" t="s">
        <v>2752</v>
      </c>
      <c r="E329" s="150" t="s">
        <v>3255</v>
      </c>
      <c r="F329" s="151" t="s">
        <v>3256</v>
      </c>
      <c r="G329" s="152" t="s">
        <v>3257</v>
      </c>
      <c r="H329" s="153">
        <v>10</v>
      </c>
      <c r="I329" s="154"/>
      <c r="J329" s="155">
        <f t="shared" si="30"/>
        <v>0</v>
      </c>
      <c r="K329" s="151" t="s">
        <v>122</v>
      </c>
      <c r="L329" s="156"/>
      <c r="M329" s="157" t="s">
        <v>3</v>
      </c>
      <c r="N329" s="158" t="s">
        <v>39</v>
      </c>
      <c r="P329" s="134">
        <f t="shared" si="31"/>
        <v>0</v>
      </c>
      <c r="Q329" s="134">
        <v>0</v>
      </c>
      <c r="R329" s="134">
        <f t="shared" si="32"/>
        <v>0</v>
      </c>
      <c r="S329" s="134">
        <v>0</v>
      </c>
      <c r="T329" s="135">
        <f t="shared" si="33"/>
        <v>0</v>
      </c>
      <c r="AR329" s="136" t="s">
        <v>137</v>
      </c>
      <c r="AT329" s="136" t="s">
        <v>2752</v>
      </c>
      <c r="AU329" s="136" t="s">
        <v>68</v>
      </c>
      <c r="AY329" s="14" t="s">
        <v>115</v>
      </c>
      <c r="BE329" s="137">
        <f t="shared" si="34"/>
        <v>0</v>
      </c>
      <c r="BF329" s="137">
        <f t="shared" si="35"/>
        <v>0</v>
      </c>
      <c r="BG329" s="137">
        <f t="shared" si="36"/>
        <v>0</v>
      </c>
      <c r="BH329" s="137">
        <f t="shared" si="37"/>
        <v>0</v>
      </c>
      <c r="BI329" s="137">
        <f t="shared" si="38"/>
        <v>0</v>
      </c>
      <c r="BJ329" s="14" t="s">
        <v>76</v>
      </c>
      <c r="BK329" s="137">
        <f t="shared" si="39"/>
        <v>0</v>
      </c>
      <c r="BL329" s="14" t="s">
        <v>123</v>
      </c>
      <c r="BM329" s="136" t="s">
        <v>1077</v>
      </c>
    </row>
    <row r="330" spans="2:65" s="1" customFormat="1" ht="16.5" customHeight="1" x14ac:dyDescent="0.2">
      <c r="B330" s="124"/>
      <c r="C330" s="149" t="s">
        <v>599</v>
      </c>
      <c r="D330" s="149" t="s">
        <v>2752</v>
      </c>
      <c r="E330" s="150" t="s">
        <v>3258</v>
      </c>
      <c r="F330" s="151" t="s">
        <v>3259</v>
      </c>
      <c r="G330" s="152" t="s">
        <v>128</v>
      </c>
      <c r="H330" s="153">
        <v>10</v>
      </c>
      <c r="I330" s="154"/>
      <c r="J330" s="155">
        <f t="shared" si="30"/>
        <v>0</v>
      </c>
      <c r="K330" s="151" t="s">
        <v>122</v>
      </c>
      <c r="L330" s="156"/>
      <c r="M330" s="157" t="s">
        <v>3</v>
      </c>
      <c r="N330" s="158" t="s">
        <v>39</v>
      </c>
      <c r="P330" s="134">
        <f t="shared" si="31"/>
        <v>0</v>
      </c>
      <c r="Q330" s="134">
        <v>0</v>
      </c>
      <c r="R330" s="134">
        <f t="shared" si="32"/>
        <v>0</v>
      </c>
      <c r="S330" s="134">
        <v>0</v>
      </c>
      <c r="T330" s="135">
        <f t="shared" si="33"/>
        <v>0</v>
      </c>
      <c r="AR330" s="136" t="s">
        <v>137</v>
      </c>
      <c r="AT330" s="136" t="s">
        <v>2752</v>
      </c>
      <c r="AU330" s="136" t="s">
        <v>68</v>
      </c>
      <c r="AY330" s="14" t="s">
        <v>115</v>
      </c>
      <c r="BE330" s="137">
        <f t="shared" si="34"/>
        <v>0</v>
      </c>
      <c r="BF330" s="137">
        <f t="shared" si="35"/>
        <v>0</v>
      </c>
      <c r="BG330" s="137">
        <f t="shared" si="36"/>
        <v>0</v>
      </c>
      <c r="BH330" s="137">
        <f t="shared" si="37"/>
        <v>0</v>
      </c>
      <c r="BI330" s="137">
        <f t="shared" si="38"/>
        <v>0</v>
      </c>
      <c r="BJ330" s="14" t="s">
        <v>76</v>
      </c>
      <c r="BK330" s="137">
        <f t="shared" si="39"/>
        <v>0</v>
      </c>
      <c r="BL330" s="14" t="s">
        <v>123</v>
      </c>
      <c r="BM330" s="136" t="s">
        <v>1080</v>
      </c>
    </row>
    <row r="331" spans="2:65" s="1" customFormat="1" ht="16.5" customHeight="1" x14ac:dyDescent="0.2">
      <c r="B331" s="124"/>
      <c r="C331" s="149" t="s">
        <v>1081</v>
      </c>
      <c r="D331" s="149" t="s">
        <v>2752</v>
      </c>
      <c r="E331" s="150" t="s">
        <v>3260</v>
      </c>
      <c r="F331" s="151" t="s">
        <v>3261</v>
      </c>
      <c r="G331" s="152" t="s">
        <v>128</v>
      </c>
      <c r="H331" s="153">
        <v>10</v>
      </c>
      <c r="I331" s="154"/>
      <c r="J331" s="155">
        <f t="shared" si="30"/>
        <v>0</v>
      </c>
      <c r="K331" s="151" t="s">
        <v>122</v>
      </c>
      <c r="L331" s="156"/>
      <c r="M331" s="157" t="s">
        <v>3</v>
      </c>
      <c r="N331" s="158" t="s">
        <v>39</v>
      </c>
      <c r="P331" s="134">
        <f t="shared" si="31"/>
        <v>0</v>
      </c>
      <c r="Q331" s="134">
        <v>0</v>
      </c>
      <c r="R331" s="134">
        <f t="shared" si="32"/>
        <v>0</v>
      </c>
      <c r="S331" s="134">
        <v>0</v>
      </c>
      <c r="T331" s="135">
        <f t="shared" si="33"/>
        <v>0</v>
      </c>
      <c r="AR331" s="136" t="s">
        <v>137</v>
      </c>
      <c r="AT331" s="136" t="s">
        <v>2752</v>
      </c>
      <c r="AU331" s="136" t="s">
        <v>68</v>
      </c>
      <c r="AY331" s="14" t="s">
        <v>115</v>
      </c>
      <c r="BE331" s="137">
        <f t="shared" si="34"/>
        <v>0</v>
      </c>
      <c r="BF331" s="137">
        <f t="shared" si="35"/>
        <v>0</v>
      </c>
      <c r="BG331" s="137">
        <f t="shared" si="36"/>
        <v>0</v>
      </c>
      <c r="BH331" s="137">
        <f t="shared" si="37"/>
        <v>0</v>
      </c>
      <c r="BI331" s="137">
        <f t="shared" si="38"/>
        <v>0</v>
      </c>
      <c r="BJ331" s="14" t="s">
        <v>76</v>
      </c>
      <c r="BK331" s="137">
        <f t="shared" si="39"/>
        <v>0</v>
      </c>
      <c r="BL331" s="14" t="s">
        <v>123</v>
      </c>
      <c r="BM331" s="136" t="s">
        <v>1084</v>
      </c>
    </row>
    <row r="332" spans="2:65" s="1" customFormat="1" ht="16.5" customHeight="1" x14ac:dyDescent="0.2">
      <c r="B332" s="124"/>
      <c r="C332" s="149" t="s">
        <v>602</v>
      </c>
      <c r="D332" s="149" t="s">
        <v>2752</v>
      </c>
      <c r="E332" s="150" t="s">
        <v>3262</v>
      </c>
      <c r="F332" s="151" t="s">
        <v>3263</v>
      </c>
      <c r="G332" s="152" t="s">
        <v>3257</v>
      </c>
      <c r="H332" s="153">
        <v>100</v>
      </c>
      <c r="I332" s="154"/>
      <c r="J332" s="155">
        <f t="shared" si="30"/>
        <v>0</v>
      </c>
      <c r="K332" s="151" t="s">
        <v>122</v>
      </c>
      <c r="L332" s="156"/>
      <c r="M332" s="157" t="s">
        <v>3</v>
      </c>
      <c r="N332" s="158" t="s">
        <v>39</v>
      </c>
      <c r="P332" s="134">
        <f t="shared" si="31"/>
        <v>0</v>
      </c>
      <c r="Q332" s="134">
        <v>0</v>
      </c>
      <c r="R332" s="134">
        <f t="shared" si="32"/>
        <v>0</v>
      </c>
      <c r="S332" s="134">
        <v>0</v>
      </c>
      <c r="T332" s="135">
        <f t="shared" si="33"/>
        <v>0</v>
      </c>
      <c r="AR332" s="136" t="s">
        <v>137</v>
      </c>
      <c r="AT332" s="136" t="s">
        <v>2752</v>
      </c>
      <c r="AU332" s="136" t="s">
        <v>68</v>
      </c>
      <c r="AY332" s="14" t="s">
        <v>115</v>
      </c>
      <c r="BE332" s="137">
        <f t="shared" si="34"/>
        <v>0</v>
      </c>
      <c r="BF332" s="137">
        <f t="shared" si="35"/>
        <v>0</v>
      </c>
      <c r="BG332" s="137">
        <f t="shared" si="36"/>
        <v>0</v>
      </c>
      <c r="BH332" s="137">
        <f t="shared" si="37"/>
        <v>0</v>
      </c>
      <c r="BI332" s="137">
        <f t="shared" si="38"/>
        <v>0</v>
      </c>
      <c r="BJ332" s="14" t="s">
        <v>76</v>
      </c>
      <c r="BK332" s="137">
        <f t="shared" si="39"/>
        <v>0</v>
      </c>
      <c r="BL332" s="14" t="s">
        <v>123</v>
      </c>
      <c r="BM332" s="136" t="s">
        <v>1087</v>
      </c>
    </row>
    <row r="333" spans="2:65" s="1" customFormat="1" ht="16.5" customHeight="1" x14ac:dyDescent="0.2">
      <c r="B333" s="124"/>
      <c r="C333" s="149" t="s">
        <v>1088</v>
      </c>
      <c r="D333" s="149" t="s">
        <v>2752</v>
      </c>
      <c r="E333" s="150" t="s">
        <v>3264</v>
      </c>
      <c r="F333" s="151" t="s">
        <v>3265</v>
      </c>
      <c r="G333" s="152" t="s">
        <v>3266</v>
      </c>
      <c r="H333" s="153">
        <v>100</v>
      </c>
      <c r="I333" s="154"/>
      <c r="J333" s="155">
        <f t="shared" si="30"/>
        <v>0</v>
      </c>
      <c r="K333" s="151" t="s">
        <v>122</v>
      </c>
      <c r="L333" s="156"/>
      <c r="M333" s="157" t="s">
        <v>3</v>
      </c>
      <c r="N333" s="158" t="s">
        <v>39</v>
      </c>
      <c r="P333" s="134">
        <f t="shared" si="31"/>
        <v>0</v>
      </c>
      <c r="Q333" s="134">
        <v>0</v>
      </c>
      <c r="R333" s="134">
        <f t="shared" si="32"/>
        <v>0</v>
      </c>
      <c r="S333" s="134">
        <v>0</v>
      </c>
      <c r="T333" s="135">
        <f t="shared" si="33"/>
        <v>0</v>
      </c>
      <c r="AR333" s="136" t="s">
        <v>137</v>
      </c>
      <c r="AT333" s="136" t="s">
        <v>2752</v>
      </c>
      <c r="AU333" s="136" t="s">
        <v>68</v>
      </c>
      <c r="AY333" s="14" t="s">
        <v>115</v>
      </c>
      <c r="BE333" s="137">
        <f t="shared" si="34"/>
        <v>0</v>
      </c>
      <c r="BF333" s="137">
        <f t="shared" si="35"/>
        <v>0</v>
      </c>
      <c r="BG333" s="137">
        <f t="shared" si="36"/>
        <v>0</v>
      </c>
      <c r="BH333" s="137">
        <f t="shared" si="37"/>
        <v>0</v>
      </c>
      <c r="BI333" s="137">
        <f t="shared" si="38"/>
        <v>0</v>
      </c>
      <c r="BJ333" s="14" t="s">
        <v>76</v>
      </c>
      <c r="BK333" s="137">
        <f t="shared" si="39"/>
        <v>0</v>
      </c>
      <c r="BL333" s="14" t="s">
        <v>123</v>
      </c>
      <c r="BM333" s="136" t="s">
        <v>1091</v>
      </c>
    </row>
    <row r="334" spans="2:65" s="1" customFormat="1" ht="16.5" customHeight="1" x14ac:dyDescent="0.2">
      <c r="B334" s="124"/>
      <c r="C334" s="149" t="s">
        <v>607</v>
      </c>
      <c r="D334" s="149" t="s">
        <v>2752</v>
      </c>
      <c r="E334" s="150" t="s">
        <v>3267</v>
      </c>
      <c r="F334" s="151" t="s">
        <v>3268</v>
      </c>
      <c r="G334" s="152" t="s">
        <v>128</v>
      </c>
      <c r="H334" s="153">
        <v>20</v>
      </c>
      <c r="I334" s="154"/>
      <c r="J334" s="155">
        <f t="shared" si="30"/>
        <v>0</v>
      </c>
      <c r="K334" s="151" t="s">
        <v>122</v>
      </c>
      <c r="L334" s="156"/>
      <c r="M334" s="157" t="s">
        <v>3</v>
      </c>
      <c r="N334" s="158" t="s">
        <v>39</v>
      </c>
      <c r="P334" s="134">
        <f t="shared" si="31"/>
        <v>0</v>
      </c>
      <c r="Q334" s="134">
        <v>0</v>
      </c>
      <c r="R334" s="134">
        <f t="shared" si="32"/>
        <v>0</v>
      </c>
      <c r="S334" s="134">
        <v>0</v>
      </c>
      <c r="T334" s="135">
        <f t="shared" si="33"/>
        <v>0</v>
      </c>
      <c r="AR334" s="136" t="s">
        <v>137</v>
      </c>
      <c r="AT334" s="136" t="s">
        <v>2752</v>
      </c>
      <c r="AU334" s="136" t="s">
        <v>68</v>
      </c>
      <c r="AY334" s="14" t="s">
        <v>115</v>
      </c>
      <c r="BE334" s="137">
        <f t="shared" si="34"/>
        <v>0</v>
      </c>
      <c r="BF334" s="137">
        <f t="shared" si="35"/>
        <v>0</v>
      </c>
      <c r="BG334" s="137">
        <f t="shared" si="36"/>
        <v>0</v>
      </c>
      <c r="BH334" s="137">
        <f t="shared" si="37"/>
        <v>0</v>
      </c>
      <c r="BI334" s="137">
        <f t="shared" si="38"/>
        <v>0</v>
      </c>
      <c r="BJ334" s="14" t="s">
        <v>76</v>
      </c>
      <c r="BK334" s="137">
        <f t="shared" si="39"/>
        <v>0</v>
      </c>
      <c r="BL334" s="14" t="s">
        <v>123</v>
      </c>
      <c r="BM334" s="136" t="s">
        <v>1094</v>
      </c>
    </row>
    <row r="335" spans="2:65" s="1" customFormat="1" ht="16.5" customHeight="1" x14ac:dyDescent="0.2">
      <c r="B335" s="124"/>
      <c r="C335" s="149" t="s">
        <v>1095</v>
      </c>
      <c r="D335" s="149" t="s">
        <v>2752</v>
      </c>
      <c r="E335" s="150" t="s">
        <v>3269</v>
      </c>
      <c r="F335" s="151" t="s">
        <v>3270</v>
      </c>
      <c r="G335" s="152" t="s">
        <v>128</v>
      </c>
      <c r="H335" s="153">
        <v>20</v>
      </c>
      <c r="I335" s="154"/>
      <c r="J335" s="155">
        <f t="shared" si="30"/>
        <v>0</v>
      </c>
      <c r="K335" s="151" t="s">
        <v>122</v>
      </c>
      <c r="L335" s="156"/>
      <c r="M335" s="157" t="s">
        <v>3</v>
      </c>
      <c r="N335" s="158" t="s">
        <v>39</v>
      </c>
      <c r="P335" s="134">
        <f t="shared" si="31"/>
        <v>0</v>
      </c>
      <c r="Q335" s="134">
        <v>0</v>
      </c>
      <c r="R335" s="134">
        <f t="shared" si="32"/>
        <v>0</v>
      </c>
      <c r="S335" s="134">
        <v>0</v>
      </c>
      <c r="T335" s="135">
        <f t="shared" si="33"/>
        <v>0</v>
      </c>
      <c r="AR335" s="136" t="s">
        <v>137</v>
      </c>
      <c r="AT335" s="136" t="s">
        <v>2752</v>
      </c>
      <c r="AU335" s="136" t="s">
        <v>68</v>
      </c>
      <c r="AY335" s="14" t="s">
        <v>115</v>
      </c>
      <c r="BE335" s="137">
        <f t="shared" si="34"/>
        <v>0</v>
      </c>
      <c r="BF335" s="137">
        <f t="shared" si="35"/>
        <v>0</v>
      </c>
      <c r="BG335" s="137">
        <f t="shared" si="36"/>
        <v>0</v>
      </c>
      <c r="BH335" s="137">
        <f t="shared" si="37"/>
        <v>0</v>
      </c>
      <c r="BI335" s="137">
        <f t="shared" si="38"/>
        <v>0</v>
      </c>
      <c r="BJ335" s="14" t="s">
        <v>76</v>
      </c>
      <c r="BK335" s="137">
        <f t="shared" si="39"/>
        <v>0</v>
      </c>
      <c r="BL335" s="14" t="s">
        <v>123</v>
      </c>
      <c r="BM335" s="136" t="s">
        <v>1098</v>
      </c>
    </row>
    <row r="336" spans="2:65" s="1" customFormat="1" ht="16.5" customHeight="1" x14ac:dyDescent="0.2">
      <c r="B336" s="124"/>
      <c r="C336" s="149" t="s">
        <v>611</v>
      </c>
      <c r="D336" s="149" t="s">
        <v>2752</v>
      </c>
      <c r="E336" s="150" t="s">
        <v>3271</v>
      </c>
      <c r="F336" s="151" t="s">
        <v>3272</v>
      </c>
      <c r="G336" s="152" t="s">
        <v>408</v>
      </c>
      <c r="H336" s="153">
        <v>20</v>
      </c>
      <c r="I336" s="154"/>
      <c r="J336" s="155">
        <f t="shared" ref="J336:J389" si="40">ROUND(I336*H336,2)</f>
        <v>0</v>
      </c>
      <c r="K336" s="151" t="s">
        <v>122</v>
      </c>
      <c r="L336" s="156"/>
      <c r="M336" s="157" t="s">
        <v>3</v>
      </c>
      <c r="N336" s="158" t="s">
        <v>39</v>
      </c>
      <c r="P336" s="134">
        <f t="shared" ref="P336:P389" si="41">O336*H336</f>
        <v>0</v>
      </c>
      <c r="Q336" s="134">
        <v>0</v>
      </c>
      <c r="R336" s="134">
        <f t="shared" ref="R336:R389" si="42">Q336*H336</f>
        <v>0</v>
      </c>
      <c r="S336" s="134">
        <v>0</v>
      </c>
      <c r="T336" s="135">
        <f t="shared" ref="T336:T389" si="43">S336*H336</f>
        <v>0</v>
      </c>
      <c r="AR336" s="136" t="s">
        <v>137</v>
      </c>
      <c r="AT336" s="136" t="s">
        <v>2752</v>
      </c>
      <c r="AU336" s="136" t="s">
        <v>68</v>
      </c>
      <c r="AY336" s="14" t="s">
        <v>115</v>
      </c>
      <c r="BE336" s="137">
        <f t="shared" ref="BE336:BE389" si="44">IF(N336="základní",J336,0)</f>
        <v>0</v>
      </c>
      <c r="BF336" s="137">
        <f t="shared" ref="BF336:BF389" si="45">IF(N336="snížená",J336,0)</f>
        <v>0</v>
      </c>
      <c r="BG336" s="137">
        <f t="shared" ref="BG336:BG389" si="46">IF(N336="zákl. přenesená",J336,0)</f>
        <v>0</v>
      </c>
      <c r="BH336" s="137">
        <f t="shared" ref="BH336:BH389" si="47">IF(N336="sníž. přenesená",J336,0)</f>
        <v>0</v>
      </c>
      <c r="BI336" s="137">
        <f t="shared" ref="BI336:BI389" si="48">IF(N336="nulová",J336,0)</f>
        <v>0</v>
      </c>
      <c r="BJ336" s="14" t="s">
        <v>76</v>
      </c>
      <c r="BK336" s="137">
        <f t="shared" ref="BK336:BK389" si="49">ROUND(I336*H336,2)</f>
        <v>0</v>
      </c>
      <c r="BL336" s="14" t="s">
        <v>123</v>
      </c>
      <c r="BM336" s="136" t="s">
        <v>1101</v>
      </c>
    </row>
    <row r="337" spans="2:65" s="1" customFormat="1" ht="16.5" customHeight="1" x14ac:dyDescent="0.2">
      <c r="B337" s="124"/>
      <c r="C337" s="149" t="s">
        <v>1102</v>
      </c>
      <c r="D337" s="149" t="s">
        <v>2752</v>
      </c>
      <c r="E337" s="150" t="s">
        <v>3273</v>
      </c>
      <c r="F337" s="151" t="s">
        <v>3274</v>
      </c>
      <c r="G337" s="152" t="s">
        <v>408</v>
      </c>
      <c r="H337" s="153">
        <v>20</v>
      </c>
      <c r="I337" s="154"/>
      <c r="J337" s="155">
        <f t="shared" si="40"/>
        <v>0</v>
      </c>
      <c r="K337" s="151" t="s">
        <v>122</v>
      </c>
      <c r="L337" s="156"/>
      <c r="M337" s="157" t="s">
        <v>3</v>
      </c>
      <c r="N337" s="158" t="s">
        <v>39</v>
      </c>
      <c r="P337" s="134">
        <f t="shared" si="41"/>
        <v>0</v>
      </c>
      <c r="Q337" s="134">
        <v>0</v>
      </c>
      <c r="R337" s="134">
        <f t="shared" si="42"/>
        <v>0</v>
      </c>
      <c r="S337" s="134">
        <v>0</v>
      </c>
      <c r="T337" s="135">
        <f t="shared" si="43"/>
        <v>0</v>
      </c>
      <c r="AR337" s="136" t="s">
        <v>137</v>
      </c>
      <c r="AT337" s="136" t="s">
        <v>2752</v>
      </c>
      <c r="AU337" s="136" t="s">
        <v>68</v>
      </c>
      <c r="AY337" s="14" t="s">
        <v>115</v>
      </c>
      <c r="BE337" s="137">
        <f t="shared" si="44"/>
        <v>0</v>
      </c>
      <c r="BF337" s="137">
        <f t="shared" si="45"/>
        <v>0</v>
      </c>
      <c r="BG337" s="137">
        <f t="shared" si="46"/>
        <v>0</v>
      </c>
      <c r="BH337" s="137">
        <f t="shared" si="47"/>
        <v>0</v>
      </c>
      <c r="BI337" s="137">
        <f t="shared" si="48"/>
        <v>0</v>
      </c>
      <c r="BJ337" s="14" t="s">
        <v>76</v>
      </c>
      <c r="BK337" s="137">
        <f t="shared" si="49"/>
        <v>0</v>
      </c>
      <c r="BL337" s="14" t="s">
        <v>123</v>
      </c>
      <c r="BM337" s="136" t="s">
        <v>1105</v>
      </c>
    </row>
    <row r="338" spans="2:65" s="1" customFormat="1" ht="16.5" customHeight="1" x14ac:dyDescent="0.2">
      <c r="B338" s="124"/>
      <c r="C338" s="149" t="s">
        <v>616</v>
      </c>
      <c r="D338" s="149" t="s">
        <v>2752</v>
      </c>
      <c r="E338" s="150" t="s">
        <v>3275</v>
      </c>
      <c r="F338" s="151" t="s">
        <v>3276</v>
      </c>
      <c r="G338" s="152" t="s">
        <v>408</v>
      </c>
      <c r="H338" s="153">
        <v>20</v>
      </c>
      <c r="I338" s="154"/>
      <c r="J338" s="155">
        <f t="shared" si="40"/>
        <v>0</v>
      </c>
      <c r="K338" s="151" t="s">
        <v>122</v>
      </c>
      <c r="L338" s="156"/>
      <c r="M338" s="157" t="s">
        <v>3</v>
      </c>
      <c r="N338" s="158" t="s">
        <v>39</v>
      </c>
      <c r="P338" s="134">
        <f t="shared" si="41"/>
        <v>0</v>
      </c>
      <c r="Q338" s="134">
        <v>0</v>
      </c>
      <c r="R338" s="134">
        <f t="shared" si="42"/>
        <v>0</v>
      </c>
      <c r="S338" s="134">
        <v>0</v>
      </c>
      <c r="T338" s="135">
        <f t="shared" si="43"/>
        <v>0</v>
      </c>
      <c r="AR338" s="136" t="s">
        <v>137</v>
      </c>
      <c r="AT338" s="136" t="s">
        <v>2752</v>
      </c>
      <c r="AU338" s="136" t="s">
        <v>68</v>
      </c>
      <c r="AY338" s="14" t="s">
        <v>115</v>
      </c>
      <c r="BE338" s="137">
        <f t="shared" si="44"/>
        <v>0</v>
      </c>
      <c r="BF338" s="137">
        <f t="shared" si="45"/>
        <v>0</v>
      </c>
      <c r="BG338" s="137">
        <f t="shared" si="46"/>
        <v>0</v>
      </c>
      <c r="BH338" s="137">
        <f t="shared" si="47"/>
        <v>0</v>
      </c>
      <c r="BI338" s="137">
        <f t="shared" si="48"/>
        <v>0</v>
      </c>
      <c r="BJ338" s="14" t="s">
        <v>76</v>
      </c>
      <c r="BK338" s="137">
        <f t="shared" si="49"/>
        <v>0</v>
      </c>
      <c r="BL338" s="14" t="s">
        <v>123</v>
      </c>
      <c r="BM338" s="136" t="s">
        <v>1108</v>
      </c>
    </row>
    <row r="339" spans="2:65" s="1" customFormat="1" ht="16.5" customHeight="1" x14ac:dyDescent="0.2">
      <c r="B339" s="124"/>
      <c r="C339" s="149" t="s">
        <v>1109</v>
      </c>
      <c r="D339" s="149" t="s">
        <v>2752</v>
      </c>
      <c r="E339" s="150" t="s">
        <v>3277</v>
      </c>
      <c r="F339" s="151" t="s">
        <v>3278</v>
      </c>
      <c r="G339" s="152" t="s">
        <v>408</v>
      </c>
      <c r="H339" s="153">
        <v>20</v>
      </c>
      <c r="I339" s="154"/>
      <c r="J339" s="155">
        <f t="shared" si="40"/>
        <v>0</v>
      </c>
      <c r="K339" s="151" t="s">
        <v>122</v>
      </c>
      <c r="L339" s="156"/>
      <c r="M339" s="157" t="s">
        <v>3</v>
      </c>
      <c r="N339" s="158" t="s">
        <v>39</v>
      </c>
      <c r="P339" s="134">
        <f t="shared" si="41"/>
        <v>0</v>
      </c>
      <c r="Q339" s="134">
        <v>0</v>
      </c>
      <c r="R339" s="134">
        <f t="shared" si="42"/>
        <v>0</v>
      </c>
      <c r="S339" s="134">
        <v>0</v>
      </c>
      <c r="T339" s="135">
        <f t="shared" si="43"/>
        <v>0</v>
      </c>
      <c r="AR339" s="136" t="s">
        <v>137</v>
      </c>
      <c r="AT339" s="136" t="s">
        <v>2752</v>
      </c>
      <c r="AU339" s="136" t="s">
        <v>68</v>
      </c>
      <c r="AY339" s="14" t="s">
        <v>115</v>
      </c>
      <c r="BE339" s="137">
        <f t="shared" si="44"/>
        <v>0</v>
      </c>
      <c r="BF339" s="137">
        <f t="shared" si="45"/>
        <v>0</v>
      </c>
      <c r="BG339" s="137">
        <f t="shared" si="46"/>
        <v>0</v>
      </c>
      <c r="BH339" s="137">
        <f t="shared" si="47"/>
        <v>0</v>
      </c>
      <c r="BI339" s="137">
        <f t="shared" si="48"/>
        <v>0</v>
      </c>
      <c r="BJ339" s="14" t="s">
        <v>76</v>
      </c>
      <c r="BK339" s="137">
        <f t="shared" si="49"/>
        <v>0</v>
      </c>
      <c r="BL339" s="14" t="s">
        <v>123</v>
      </c>
      <c r="BM339" s="136" t="s">
        <v>1112</v>
      </c>
    </row>
    <row r="340" spans="2:65" s="1" customFormat="1" ht="16.5" customHeight="1" x14ac:dyDescent="0.2">
      <c r="B340" s="124"/>
      <c r="C340" s="149" t="s">
        <v>620</v>
      </c>
      <c r="D340" s="149" t="s">
        <v>2752</v>
      </c>
      <c r="E340" s="150" t="s">
        <v>3279</v>
      </c>
      <c r="F340" s="151" t="s">
        <v>3280</v>
      </c>
      <c r="G340" s="152" t="s">
        <v>408</v>
      </c>
      <c r="H340" s="153">
        <v>2</v>
      </c>
      <c r="I340" s="154"/>
      <c r="J340" s="155">
        <f t="shared" si="40"/>
        <v>0</v>
      </c>
      <c r="K340" s="151" t="s">
        <v>122</v>
      </c>
      <c r="L340" s="156"/>
      <c r="M340" s="157" t="s">
        <v>3</v>
      </c>
      <c r="N340" s="158" t="s">
        <v>39</v>
      </c>
      <c r="P340" s="134">
        <f t="shared" si="41"/>
        <v>0</v>
      </c>
      <c r="Q340" s="134">
        <v>0</v>
      </c>
      <c r="R340" s="134">
        <f t="shared" si="42"/>
        <v>0</v>
      </c>
      <c r="S340" s="134">
        <v>0</v>
      </c>
      <c r="T340" s="135">
        <f t="shared" si="43"/>
        <v>0</v>
      </c>
      <c r="AR340" s="136" t="s">
        <v>137</v>
      </c>
      <c r="AT340" s="136" t="s">
        <v>2752</v>
      </c>
      <c r="AU340" s="136" t="s">
        <v>68</v>
      </c>
      <c r="AY340" s="14" t="s">
        <v>115</v>
      </c>
      <c r="BE340" s="137">
        <f t="shared" si="44"/>
        <v>0</v>
      </c>
      <c r="BF340" s="137">
        <f t="shared" si="45"/>
        <v>0</v>
      </c>
      <c r="BG340" s="137">
        <f t="shared" si="46"/>
        <v>0</v>
      </c>
      <c r="BH340" s="137">
        <f t="shared" si="47"/>
        <v>0</v>
      </c>
      <c r="BI340" s="137">
        <f t="shared" si="48"/>
        <v>0</v>
      </c>
      <c r="BJ340" s="14" t="s">
        <v>76</v>
      </c>
      <c r="BK340" s="137">
        <f t="shared" si="49"/>
        <v>0</v>
      </c>
      <c r="BL340" s="14" t="s">
        <v>123</v>
      </c>
      <c r="BM340" s="136" t="s">
        <v>1115</v>
      </c>
    </row>
    <row r="341" spans="2:65" s="1" customFormat="1" ht="16.5" customHeight="1" x14ac:dyDescent="0.2">
      <c r="B341" s="124"/>
      <c r="C341" s="149" t="s">
        <v>1116</v>
      </c>
      <c r="D341" s="149" t="s">
        <v>2752</v>
      </c>
      <c r="E341" s="150" t="s">
        <v>3281</v>
      </c>
      <c r="F341" s="151" t="s">
        <v>3282</v>
      </c>
      <c r="G341" s="152" t="s">
        <v>408</v>
      </c>
      <c r="H341" s="153">
        <v>2</v>
      </c>
      <c r="I341" s="154"/>
      <c r="J341" s="155">
        <f t="shared" si="40"/>
        <v>0</v>
      </c>
      <c r="K341" s="151" t="s">
        <v>122</v>
      </c>
      <c r="L341" s="156"/>
      <c r="M341" s="157" t="s">
        <v>3</v>
      </c>
      <c r="N341" s="158" t="s">
        <v>39</v>
      </c>
      <c r="P341" s="134">
        <f t="shared" si="41"/>
        <v>0</v>
      </c>
      <c r="Q341" s="134">
        <v>0</v>
      </c>
      <c r="R341" s="134">
        <f t="shared" si="42"/>
        <v>0</v>
      </c>
      <c r="S341" s="134">
        <v>0</v>
      </c>
      <c r="T341" s="135">
        <f t="shared" si="43"/>
        <v>0</v>
      </c>
      <c r="AR341" s="136" t="s">
        <v>137</v>
      </c>
      <c r="AT341" s="136" t="s">
        <v>2752</v>
      </c>
      <c r="AU341" s="136" t="s">
        <v>68</v>
      </c>
      <c r="AY341" s="14" t="s">
        <v>115</v>
      </c>
      <c r="BE341" s="137">
        <f t="shared" si="44"/>
        <v>0</v>
      </c>
      <c r="BF341" s="137">
        <f t="shared" si="45"/>
        <v>0</v>
      </c>
      <c r="BG341" s="137">
        <f t="shared" si="46"/>
        <v>0</v>
      </c>
      <c r="BH341" s="137">
        <f t="shared" si="47"/>
        <v>0</v>
      </c>
      <c r="BI341" s="137">
        <f t="shared" si="48"/>
        <v>0</v>
      </c>
      <c r="BJ341" s="14" t="s">
        <v>76</v>
      </c>
      <c r="BK341" s="137">
        <f t="shared" si="49"/>
        <v>0</v>
      </c>
      <c r="BL341" s="14" t="s">
        <v>123</v>
      </c>
      <c r="BM341" s="136" t="s">
        <v>1119</v>
      </c>
    </row>
    <row r="342" spans="2:65" s="1" customFormat="1" ht="16.5" customHeight="1" x14ac:dyDescent="0.2">
      <c r="B342" s="124"/>
      <c r="C342" s="149" t="s">
        <v>624</v>
      </c>
      <c r="D342" s="149" t="s">
        <v>2752</v>
      </c>
      <c r="E342" s="150" t="s">
        <v>3283</v>
      </c>
      <c r="F342" s="151" t="s">
        <v>3284</v>
      </c>
      <c r="G342" s="152" t="s">
        <v>408</v>
      </c>
      <c r="H342" s="153">
        <v>2</v>
      </c>
      <c r="I342" s="154"/>
      <c r="J342" s="155">
        <f t="shared" si="40"/>
        <v>0</v>
      </c>
      <c r="K342" s="151" t="s">
        <v>122</v>
      </c>
      <c r="L342" s="156"/>
      <c r="M342" s="157" t="s">
        <v>3</v>
      </c>
      <c r="N342" s="158" t="s">
        <v>39</v>
      </c>
      <c r="P342" s="134">
        <f t="shared" si="41"/>
        <v>0</v>
      </c>
      <c r="Q342" s="134">
        <v>0</v>
      </c>
      <c r="R342" s="134">
        <f t="shared" si="42"/>
        <v>0</v>
      </c>
      <c r="S342" s="134">
        <v>0</v>
      </c>
      <c r="T342" s="135">
        <f t="shared" si="43"/>
        <v>0</v>
      </c>
      <c r="AR342" s="136" t="s">
        <v>137</v>
      </c>
      <c r="AT342" s="136" t="s">
        <v>2752</v>
      </c>
      <c r="AU342" s="136" t="s">
        <v>68</v>
      </c>
      <c r="AY342" s="14" t="s">
        <v>115</v>
      </c>
      <c r="BE342" s="137">
        <f t="shared" si="44"/>
        <v>0</v>
      </c>
      <c r="BF342" s="137">
        <f t="shared" si="45"/>
        <v>0</v>
      </c>
      <c r="BG342" s="137">
        <f t="shared" si="46"/>
        <v>0</v>
      </c>
      <c r="BH342" s="137">
        <f t="shared" si="47"/>
        <v>0</v>
      </c>
      <c r="BI342" s="137">
        <f t="shared" si="48"/>
        <v>0</v>
      </c>
      <c r="BJ342" s="14" t="s">
        <v>76</v>
      </c>
      <c r="BK342" s="137">
        <f t="shared" si="49"/>
        <v>0</v>
      </c>
      <c r="BL342" s="14" t="s">
        <v>123</v>
      </c>
      <c r="BM342" s="136" t="s">
        <v>1122</v>
      </c>
    </row>
    <row r="343" spans="2:65" s="1" customFormat="1" ht="16.5" customHeight="1" x14ac:dyDescent="0.2">
      <c r="B343" s="124"/>
      <c r="C343" s="149" t="s">
        <v>1123</v>
      </c>
      <c r="D343" s="149" t="s">
        <v>2752</v>
      </c>
      <c r="E343" s="150" t="s">
        <v>3285</v>
      </c>
      <c r="F343" s="151" t="s">
        <v>3286</v>
      </c>
      <c r="G343" s="152" t="s">
        <v>408</v>
      </c>
      <c r="H343" s="153">
        <v>2</v>
      </c>
      <c r="I343" s="154"/>
      <c r="J343" s="155">
        <f t="shared" si="40"/>
        <v>0</v>
      </c>
      <c r="K343" s="151" t="s">
        <v>122</v>
      </c>
      <c r="L343" s="156"/>
      <c r="M343" s="157" t="s">
        <v>3</v>
      </c>
      <c r="N343" s="158" t="s">
        <v>39</v>
      </c>
      <c r="P343" s="134">
        <f t="shared" si="41"/>
        <v>0</v>
      </c>
      <c r="Q343" s="134">
        <v>0</v>
      </c>
      <c r="R343" s="134">
        <f t="shared" si="42"/>
        <v>0</v>
      </c>
      <c r="S343" s="134">
        <v>0</v>
      </c>
      <c r="T343" s="135">
        <f t="shared" si="43"/>
        <v>0</v>
      </c>
      <c r="AR343" s="136" t="s">
        <v>137</v>
      </c>
      <c r="AT343" s="136" t="s">
        <v>2752</v>
      </c>
      <c r="AU343" s="136" t="s">
        <v>68</v>
      </c>
      <c r="AY343" s="14" t="s">
        <v>115</v>
      </c>
      <c r="BE343" s="137">
        <f t="shared" si="44"/>
        <v>0</v>
      </c>
      <c r="BF343" s="137">
        <f t="shared" si="45"/>
        <v>0</v>
      </c>
      <c r="BG343" s="137">
        <f t="shared" si="46"/>
        <v>0</v>
      </c>
      <c r="BH343" s="137">
        <f t="shared" si="47"/>
        <v>0</v>
      </c>
      <c r="BI343" s="137">
        <f t="shared" si="48"/>
        <v>0</v>
      </c>
      <c r="BJ343" s="14" t="s">
        <v>76</v>
      </c>
      <c r="BK343" s="137">
        <f t="shared" si="49"/>
        <v>0</v>
      </c>
      <c r="BL343" s="14" t="s">
        <v>123</v>
      </c>
      <c r="BM343" s="136" t="s">
        <v>1126</v>
      </c>
    </row>
    <row r="344" spans="2:65" s="1" customFormat="1" ht="16.5" customHeight="1" x14ac:dyDescent="0.2">
      <c r="B344" s="124"/>
      <c r="C344" s="149" t="s">
        <v>628</v>
      </c>
      <c r="D344" s="149" t="s">
        <v>2752</v>
      </c>
      <c r="E344" s="150" t="s">
        <v>3287</v>
      </c>
      <c r="F344" s="151" t="s">
        <v>3288</v>
      </c>
      <c r="G344" s="152" t="s">
        <v>408</v>
      </c>
      <c r="H344" s="153">
        <v>10</v>
      </c>
      <c r="I344" s="154"/>
      <c r="J344" s="155">
        <f t="shared" si="40"/>
        <v>0</v>
      </c>
      <c r="K344" s="151" t="s">
        <v>122</v>
      </c>
      <c r="L344" s="156"/>
      <c r="M344" s="157" t="s">
        <v>3</v>
      </c>
      <c r="N344" s="158" t="s">
        <v>39</v>
      </c>
      <c r="P344" s="134">
        <f t="shared" si="41"/>
        <v>0</v>
      </c>
      <c r="Q344" s="134">
        <v>3.3000000000000002E-2</v>
      </c>
      <c r="R344" s="134">
        <f t="shared" si="42"/>
        <v>0.33</v>
      </c>
      <c r="S344" s="134">
        <v>0</v>
      </c>
      <c r="T344" s="135">
        <f t="shared" si="43"/>
        <v>0</v>
      </c>
      <c r="AR344" s="136" t="s">
        <v>137</v>
      </c>
      <c r="AT344" s="136" t="s">
        <v>2752</v>
      </c>
      <c r="AU344" s="136" t="s">
        <v>68</v>
      </c>
      <c r="AY344" s="14" t="s">
        <v>115</v>
      </c>
      <c r="BE344" s="137">
        <f t="shared" si="44"/>
        <v>0</v>
      </c>
      <c r="BF344" s="137">
        <f t="shared" si="45"/>
        <v>0</v>
      </c>
      <c r="BG344" s="137">
        <f t="shared" si="46"/>
        <v>0</v>
      </c>
      <c r="BH344" s="137">
        <f t="shared" si="47"/>
        <v>0</v>
      </c>
      <c r="BI344" s="137">
        <f t="shared" si="48"/>
        <v>0</v>
      </c>
      <c r="BJ344" s="14" t="s">
        <v>76</v>
      </c>
      <c r="BK344" s="137">
        <f t="shared" si="49"/>
        <v>0</v>
      </c>
      <c r="BL344" s="14" t="s">
        <v>123</v>
      </c>
      <c r="BM344" s="136" t="s">
        <v>1130</v>
      </c>
    </row>
    <row r="345" spans="2:65" s="1" customFormat="1" ht="16.5" customHeight="1" x14ac:dyDescent="0.2">
      <c r="B345" s="124"/>
      <c r="C345" s="149" t="s">
        <v>1131</v>
      </c>
      <c r="D345" s="149" t="s">
        <v>2752</v>
      </c>
      <c r="E345" s="150" t="s">
        <v>3289</v>
      </c>
      <c r="F345" s="151" t="s">
        <v>3290</v>
      </c>
      <c r="G345" s="152" t="s">
        <v>408</v>
      </c>
      <c r="H345" s="153">
        <v>10</v>
      </c>
      <c r="I345" s="154"/>
      <c r="J345" s="155">
        <f t="shared" si="40"/>
        <v>0</v>
      </c>
      <c r="K345" s="151" t="s">
        <v>122</v>
      </c>
      <c r="L345" s="156"/>
      <c r="M345" s="157" t="s">
        <v>3</v>
      </c>
      <c r="N345" s="158" t="s">
        <v>39</v>
      </c>
      <c r="P345" s="134">
        <f t="shared" si="41"/>
        <v>0</v>
      </c>
      <c r="Q345" s="134">
        <v>3.2000000000000001E-2</v>
      </c>
      <c r="R345" s="134">
        <f t="shared" si="42"/>
        <v>0.32</v>
      </c>
      <c r="S345" s="134">
        <v>0</v>
      </c>
      <c r="T345" s="135">
        <f t="shared" si="43"/>
        <v>0</v>
      </c>
      <c r="AR345" s="136" t="s">
        <v>137</v>
      </c>
      <c r="AT345" s="136" t="s">
        <v>2752</v>
      </c>
      <c r="AU345" s="136" t="s">
        <v>68</v>
      </c>
      <c r="AY345" s="14" t="s">
        <v>115</v>
      </c>
      <c r="BE345" s="137">
        <f t="shared" si="44"/>
        <v>0</v>
      </c>
      <c r="BF345" s="137">
        <f t="shared" si="45"/>
        <v>0</v>
      </c>
      <c r="BG345" s="137">
        <f t="shared" si="46"/>
        <v>0</v>
      </c>
      <c r="BH345" s="137">
        <f t="shared" si="47"/>
        <v>0</v>
      </c>
      <c r="BI345" s="137">
        <f t="shared" si="48"/>
        <v>0</v>
      </c>
      <c r="BJ345" s="14" t="s">
        <v>76</v>
      </c>
      <c r="BK345" s="137">
        <f t="shared" si="49"/>
        <v>0</v>
      </c>
      <c r="BL345" s="14" t="s">
        <v>123</v>
      </c>
      <c r="BM345" s="136" t="s">
        <v>1134</v>
      </c>
    </row>
    <row r="346" spans="2:65" s="1" customFormat="1" ht="16.5" customHeight="1" x14ac:dyDescent="0.2">
      <c r="B346" s="124"/>
      <c r="C346" s="149" t="s">
        <v>632</v>
      </c>
      <c r="D346" s="149" t="s">
        <v>2752</v>
      </c>
      <c r="E346" s="150" t="s">
        <v>3291</v>
      </c>
      <c r="F346" s="151" t="s">
        <v>3292</v>
      </c>
      <c r="G346" s="152" t="s">
        <v>408</v>
      </c>
      <c r="H346" s="153">
        <v>10</v>
      </c>
      <c r="I346" s="154"/>
      <c r="J346" s="155">
        <f t="shared" si="40"/>
        <v>0</v>
      </c>
      <c r="K346" s="151" t="s">
        <v>122</v>
      </c>
      <c r="L346" s="156"/>
      <c r="M346" s="157" t="s">
        <v>3</v>
      </c>
      <c r="N346" s="158" t="s">
        <v>39</v>
      </c>
      <c r="P346" s="134">
        <f t="shared" si="41"/>
        <v>0</v>
      </c>
      <c r="Q346" s="134">
        <v>8.5000000000000006E-2</v>
      </c>
      <c r="R346" s="134">
        <f t="shared" si="42"/>
        <v>0.85000000000000009</v>
      </c>
      <c r="S346" s="134">
        <v>0</v>
      </c>
      <c r="T346" s="135">
        <f t="shared" si="43"/>
        <v>0</v>
      </c>
      <c r="AR346" s="136" t="s">
        <v>137</v>
      </c>
      <c r="AT346" s="136" t="s">
        <v>2752</v>
      </c>
      <c r="AU346" s="136" t="s">
        <v>68</v>
      </c>
      <c r="AY346" s="14" t="s">
        <v>115</v>
      </c>
      <c r="BE346" s="137">
        <f t="shared" si="44"/>
        <v>0</v>
      </c>
      <c r="BF346" s="137">
        <f t="shared" si="45"/>
        <v>0</v>
      </c>
      <c r="BG346" s="137">
        <f t="shared" si="46"/>
        <v>0</v>
      </c>
      <c r="BH346" s="137">
        <f t="shared" si="47"/>
        <v>0</v>
      </c>
      <c r="BI346" s="137">
        <f t="shared" si="48"/>
        <v>0</v>
      </c>
      <c r="BJ346" s="14" t="s">
        <v>76</v>
      </c>
      <c r="BK346" s="137">
        <f t="shared" si="49"/>
        <v>0</v>
      </c>
      <c r="BL346" s="14" t="s">
        <v>123</v>
      </c>
      <c r="BM346" s="136" t="s">
        <v>1138</v>
      </c>
    </row>
    <row r="347" spans="2:65" s="1" customFormat="1" ht="16.5" customHeight="1" x14ac:dyDescent="0.2">
      <c r="B347" s="124"/>
      <c r="C347" s="149" t="s">
        <v>1139</v>
      </c>
      <c r="D347" s="149" t="s">
        <v>2752</v>
      </c>
      <c r="E347" s="150" t="s">
        <v>3293</v>
      </c>
      <c r="F347" s="151" t="s">
        <v>3294</v>
      </c>
      <c r="G347" s="152" t="s">
        <v>408</v>
      </c>
      <c r="H347" s="153">
        <v>10</v>
      </c>
      <c r="I347" s="154"/>
      <c r="J347" s="155">
        <f t="shared" si="40"/>
        <v>0</v>
      </c>
      <c r="K347" s="151" t="s">
        <v>122</v>
      </c>
      <c r="L347" s="156"/>
      <c r="M347" s="157" t="s">
        <v>3</v>
      </c>
      <c r="N347" s="158" t="s">
        <v>39</v>
      </c>
      <c r="P347" s="134">
        <f t="shared" si="41"/>
        <v>0</v>
      </c>
      <c r="Q347" s="134">
        <v>7.9000000000000001E-2</v>
      </c>
      <c r="R347" s="134">
        <f t="shared" si="42"/>
        <v>0.79</v>
      </c>
      <c r="S347" s="134">
        <v>0</v>
      </c>
      <c r="T347" s="135">
        <f t="shared" si="43"/>
        <v>0</v>
      </c>
      <c r="AR347" s="136" t="s">
        <v>137</v>
      </c>
      <c r="AT347" s="136" t="s">
        <v>2752</v>
      </c>
      <c r="AU347" s="136" t="s">
        <v>68</v>
      </c>
      <c r="AY347" s="14" t="s">
        <v>115</v>
      </c>
      <c r="BE347" s="137">
        <f t="shared" si="44"/>
        <v>0</v>
      </c>
      <c r="BF347" s="137">
        <f t="shared" si="45"/>
        <v>0</v>
      </c>
      <c r="BG347" s="137">
        <f t="shared" si="46"/>
        <v>0</v>
      </c>
      <c r="BH347" s="137">
        <f t="shared" si="47"/>
        <v>0</v>
      </c>
      <c r="BI347" s="137">
        <f t="shared" si="48"/>
        <v>0</v>
      </c>
      <c r="BJ347" s="14" t="s">
        <v>76</v>
      </c>
      <c r="BK347" s="137">
        <f t="shared" si="49"/>
        <v>0</v>
      </c>
      <c r="BL347" s="14" t="s">
        <v>123</v>
      </c>
      <c r="BM347" s="136" t="s">
        <v>1142</v>
      </c>
    </row>
    <row r="348" spans="2:65" s="1" customFormat="1" ht="16.5" customHeight="1" x14ac:dyDescent="0.2">
      <c r="B348" s="124"/>
      <c r="C348" s="149" t="s">
        <v>635</v>
      </c>
      <c r="D348" s="149" t="s">
        <v>2752</v>
      </c>
      <c r="E348" s="150" t="s">
        <v>3295</v>
      </c>
      <c r="F348" s="151" t="s">
        <v>3296</v>
      </c>
      <c r="G348" s="152" t="s">
        <v>408</v>
      </c>
      <c r="H348" s="153">
        <v>10</v>
      </c>
      <c r="I348" s="154"/>
      <c r="J348" s="155">
        <f t="shared" si="40"/>
        <v>0</v>
      </c>
      <c r="K348" s="151" t="s">
        <v>122</v>
      </c>
      <c r="L348" s="156"/>
      <c r="M348" s="157" t="s">
        <v>3</v>
      </c>
      <c r="N348" s="158" t="s">
        <v>39</v>
      </c>
      <c r="P348" s="134">
        <f t="shared" si="41"/>
        <v>0</v>
      </c>
      <c r="Q348" s="134">
        <v>4.3999999999999997E-2</v>
      </c>
      <c r="R348" s="134">
        <f t="shared" si="42"/>
        <v>0.43999999999999995</v>
      </c>
      <c r="S348" s="134">
        <v>0</v>
      </c>
      <c r="T348" s="135">
        <f t="shared" si="43"/>
        <v>0</v>
      </c>
      <c r="AR348" s="136" t="s">
        <v>137</v>
      </c>
      <c r="AT348" s="136" t="s">
        <v>2752</v>
      </c>
      <c r="AU348" s="136" t="s">
        <v>68</v>
      </c>
      <c r="AY348" s="14" t="s">
        <v>115</v>
      </c>
      <c r="BE348" s="137">
        <f t="shared" si="44"/>
        <v>0</v>
      </c>
      <c r="BF348" s="137">
        <f t="shared" si="45"/>
        <v>0</v>
      </c>
      <c r="BG348" s="137">
        <f t="shared" si="46"/>
        <v>0</v>
      </c>
      <c r="BH348" s="137">
        <f t="shared" si="47"/>
        <v>0</v>
      </c>
      <c r="BI348" s="137">
        <f t="shared" si="48"/>
        <v>0</v>
      </c>
      <c r="BJ348" s="14" t="s">
        <v>76</v>
      </c>
      <c r="BK348" s="137">
        <f t="shared" si="49"/>
        <v>0</v>
      </c>
      <c r="BL348" s="14" t="s">
        <v>123</v>
      </c>
      <c r="BM348" s="136" t="s">
        <v>1146</v>
      </c>
    </row>
    <row r="349" spans="2:65" s="1" customFormat="1" ht="16.5" customHeight="1" x14ac:dyDescent="0.2">
      <c r="B349" s="124"/>
      <c r="C349" s="149" t="s">
        <v>1147</v>
      </c>
      <c r="D349" s="149" t="s">
        <v>2752</v>
      </c>
      <c r="E349" s="150" t="s">
        <v>3297</v>
      </c>
      <c r="F349" s="151" t="s">
        <v>3298</v>
      </c>
      <c r="G349" s="152" t="s">
        <v>408</v>
      </c>
      <c r="H349" s="153">
        <v>10</v>
      </c>
      <c r="I349" s="154"/>
      <c r="J349" s="155">
        <f t="shared" si="40"/>
        <v>0</v>
      </c>
      <c r="K349" s="151" t="s">
        <v>122</v>
      </c>
      <c r="L349" s="156"/>
      <c r="M349" s="157" t="s">
        <v>3</v>
      </c>
      <c r="N349" s="158" t="s">
        <v>39</v>
      </c>
      <c r="P349" s="134">
        <f t="shared" si="41"/>
        <v>0</v>
      </c>
      <c r="Q349" s="134">
        <v>4.4999999999999998E-2</v>
      </c>
      <c r="R349" s="134">
        <f t="shared" si="42"/>
        <v>0.44999999999999996</v>
      </c>
      <c r="S349" s="134">
        <v>0</v>
      </c>
      <c r="T349" s="135">
        <f t="shared" si="43"/>
        <v>0</v>
      </c>
      <c r="AR349" s="136" t="s">
        <v>137</v>
      </c>
      <c r="AT349" s="136" t="s">
        <v>2752</v>
      </c>
      <c r="AU349" s="136" t="s">
        <v>68</v>
      </c>
      <c r="AY349" s="14" t="s">
        <v>115</v>
      </c>
      <c r="BE349" s="137">
        <f t="shared" si="44"/>
        <v>0</v>
      </c>
      <c r="BF349" s="137">
        <f t="shared" si="45"/>
        <v>0</v>
      </c>
      <c r="BG349" s="137">
        <f t="shared" si="46"/>
        <v>0</v>
      </c>
      <c r="BH349" s="137">
        <f t="shared" si="47"/>
        <v>0</v>
      </c>
      <c r="BI349" s="137">
        <f t="shared" si="48"/>
        <v>0</v>
      </c>
      <c r="BJ349" s="14" t="s">
        <v>76</v>
      </c>
      <c r="BK349" s="137">
        <f t="shared" si="49"/>
        <v>0</v>
      </c>
      <c r="BL349" s="14" t="s">
        <v>123</v>
      </c>
      <c r="BM349" s="136" t="s">
        <v>1150</v>
      </c>
    </row>
    <row r="350" spans="2:65" s="1" customFormat="1" ht="16.5" customHeight="1" x14ac:dyDescent="0.2">
      <c r="B350" s="124"/>
      <c r="C350" s="149" t="s">
        <v>639</v>
      </c>
      <c r="D350" s="149" t="s">
        <v>2752</v>
      </c>
      <c r="E350" s="150" t="s">
        <v>3299</v>
      </c>
      <c r="F350" s="151" t="s">
        <v>3300</v>
      </c>
      <c r="G350" s="152" t="s">
        <v>408</v>
      </c>
      <c r="H350" s="153">
        <v>5</v>
      </c>
      <c r="I350" s="154"/>
      <c r="J350" s="155">
        <f t="shared" si="40"/>
        <v>0</v>
      </c>
      <c r="K350" s="151" t="s">
        <v>122</v>
      </c>
      <c r="L350" s="156"/>
      <c r="M350" s="157" t="s">
        <v>3</v>
      </c>
      <c r="N350" s="158" t="s">
        <v>39</v>
      </c>
      <c r="P350" s="134">
        <f t="shared" si="41"/>
        <v>0</v>
      </c>
      <c r="Q350" s="134">
        <v>0.93100000000000005</v>
      </c>
      <c r="R350" s="134">
        <f t="shared" si="42"/>
        <v>4.6550000000000002</v>
      </c>
      <c r="S350" s="134">
        <v>0</v>
      </c>
      <c r="T350" s="135">
        <f t="shared" si="43"/>
        <v>0</v>
      </c>
      <c r="AR350" s="136" t="s">
        <v>137</v>
      </c>
      <c r="AT350" s="136" t="s">
        <v>2752</v>
      </c>
      <c r="AU350" s="136" t="s">
        <v>68</v>
      </c>
      <c r="AY350" s="14" t="s">
        <v>115</v>
      </c>
      <c r="BE350" s="137">
        <f t="shared" si="44"/>
        <v>0</v>
      </c>
      <c r="BF350" s="137">
        <f t="shared" si="45"/>
        <v>0</v>
      </c>
      <c r="BG350" s="137">
        <f t="shared" si="46"/>
        <v>0</v>
      </c>
      <c r="BH350" s="137">
        <f t="shared" si="47"/>
        <v>0</v>
      </c>
      <c r="BI350" s="137">
        <f t="shared" si="48"/>
        <v>0</v>
      </c>
      <c r="BJ350" s="14" t="s">
        <v>76</v>
      </c>
      <c r="BK350" s="137">
        <f t="shared" si="49"/>
        <v>0</v>
      </c>
      <c r="BL350" s="14" t="s">
        <v>123</v>
      </c>
      <c r="BM350" s="136" t="s">
        <v>1154</v>
      </c>
    </row>
    <row r="351" spans="2:65" s="1" customFormat="1" ht="16.5" customHeight="1" x14ac:dyDescent="0.2">
      <c r="B351" s="124"/>
      <c r="C351" s="149" t="s">
        <v>1155</v>
      </c>
      <c r="D351" s="149" t="s">
        <v>2752</v>
      </c>
      <c r="E351" s="150" t="s">
        <v>3301</v>
      </c>
      <c r="F351" s="151" t="s">
        <v>3302</v>
      </c>
      <c r="G351" s="152" t="s">
        <v>147</v>
      </c>
      <c r="H351" s="153">
        <v>100</v>
      </c>
      <c r="I351" s="154"/>
      <c r="J351" s="155">
        <f t="shared" si="40"/>
        <v>0</v>
      </c>
      <c r="K351" s="151" t="s">
        <v>122</v>
      </c>
      <c r="L351" s="156"/>
      <c r="M351" s="157" t="s">
        <v>3</v>
      </c>
      <c r="N351" s="158" t="s">
        <v>39</v>
      </c>
      <c r="P351" s="134">
        <f t="shared" si="41"/>
        <v>0</v>
      </c>
      <c r="Q351" s="134">
        <v>0</v>
      </c>
      <c r="R351" s="134">
        <f t="shared" si="42"/>
        <v>0</v>
      </c>
      <c r="S351" s="134">
        <v>0</v>
      </c>
      <c r="T351" s="135">
        <f t="shared" si="43"/>
        <v>0</v>
      </c>
      <c r="AR351" s="136" t="s">
        <v>137</v>
      </c>
      <c r="AT351" s="136" t="s">
        <v>2752</v>
      </c>
      <c r="AU351" s="136" t="s">
        <v>68</v>
      </c>
      <c r="AY351" s="14" t="s">
        <v>115</v>
      </c>
      <c r="BE351" s="137">
        <f t="shared" si="44"/>
        <v>0</v>
      </c>
      <c r="BF351" s="137">
        <f t="shared" si="45"/>
        <v>0</v>
      </c>
      <c r="BG351" s="137">
        <f t="shared" si="46"/>
        <v>0</v>
      </c>
      <c r="BH351" s="137">
        <f t="shared" si="47"/>
        <v>0</v>
      </c>
      <c r="BI351" s="137">
        <f t="shared" si="48"/>
        <v>0</v>
      </c>
      <c r="BJ351" s="14" t="s">
        <v>76</v>
      </c>
      <c r="BK351" s="137">
        <f t="shared" si="49"/>
        <v>0</v>
      </c>
      <c r="BL351" s="14" t="s">
        <v>123</v>
      </c>
      <c r="BM351" s="136" t="s">
        <v>1158</v>
      </c>
    </row>
    <row r="352" spans="2:65" s="1" customFormat="1" ht="16.5" customHeight="1" x14ac:dyDescent="0.2">
      <c r="B352" s="124"/>
      <c r="C352" s="149" t="s">
        <v>642</v>
      </c>
      <c r="D352" s="149" t="s">
        <v>2752</v>
      </c>
      <c r="E352" s="150" t="s">
        <v>3303</v>
      </c>
      <c r="F352" s="151" t="s">
        <v>3304</v>
      </c>
      <c r="G352" s="152" t="s">
        <v>147</v>
      </c>
      <c r="H352" s="153">
        <v>100</v>
      </c>
      <c r="I352" s="154"/>
      <c r="J352" s="155">
        <f t="shared" si="40"/>
        <v>0</v>
      </c>
      <c r="K352" s="151" t="s">
        <v>122</v>
      </c>
      <c r="L352" s="156"/>
      <c r="M352" s="157" t="s">
        <v>3</v>
      </c>
      <c r="N352" s="158" t="s">
        <v>39</v>
      </c>
      <c r="P352" s="134">
        <f t="shared" si="41"/>
        <v>0</v>
      </c>
      <c r="Q352" s="134">
        <v>0</v>
      </c>
      <c r="R352" s="134">
        <f t="shared" si="42"/>
        <v>0</v>
      </c>
      <c r="S352" s="134">
        <v>0</v>
      </c>
      <c r="T352" s="135">
        <f t="shared" si="43"/>
        <v>0</v>
      </c>
      <c r="AR352" s="136" t="s">
        <v>137</v>
      </c>
      <c r="AT352" s="136" t="s">
        <v>2752</v>
      </c>
      <c r="AU352" s="136" t="s">
        <v>68</v>
      </c>
      <c r="AY352" s="14" t="s">
        <v>115</v>
      </c>
      <c r="BE352" s="137">
        <f t="shared" si="44"/>
        <v>0</v>
      </c>
      <c r="BF352" s="137">
        <f t="shared" si="45"/>
        <v>0</v>
      </c>
      <c r="BG352" s="137">
        <f t="shared" si="46"/>
        <v>0</v>
      </c>
      <c r="BH352" s="137">
        <f t="shared" si="47"/>
        <v>0</v>
      </c>
      <c r="BI352" s="137">
        <f t="shared" si="48"/>
        <v>0</v>
      </c>
      <c r="BJ352" s="14" t="s">
        <v>76</v>
      </c>
      <c r="BK352" s="137">
        <f t="shared" si="49"/>
        <v>0</v>
      </c>
      <c r="BL352" s="14" t="s">
        <v>123</v>
      </c>
      <c r="BM352" s="136" t="s">
        <v>1161</v>
      </c>
    </row>
    <row r="353" spans="2:65" s="1" customFormat="1" ht="16.5" customHeight="1" x14ac:dyDescent="0.2">
      <c r="B353" s="124"/>
      <c r="C353" s="149" t="s">
        <v>1162</v>
      </c>
      <c r="D353" s="149" t="s">
        <v>2752</v>
      </c>
      <c r="E353" s="150" t="s">
        <v>3305</v>
      </c>
      <c r="F353" s="151" t="s">
        <v>3306</v>
      </c>
      <c r="G353" s="152" t="s">
        <v>147</v>
      </c>
      <c r="H353" s="153">
        <v>100</v>
      </c>
      <c r="I353" s="154"/>
      <c r="J353" s="155">
        <f t="shared" si="40"/>
        <v>0</v>
      </c>
      <c r="K353" s="151" t="s">
        <v>122</v>
      </c>
      <c r="L353" s="156"/>
      <c r="M353" s="157" t="s">
        <v>3</v>
      </c>
      <c r="N353" s="158" t="s">
        <v>39</v>
      </c>
      <c r="P353" s="134">
        <f t="shared" si="41"/>
        <v>0</v>
      </c>
      <c r="Q353" s="134">
        <v>3.1E-4</v>
      </c>
      <c r="R353" s="134">
        <f t="shared" si="42"/>
        <v>3.1E-2</v>
      </c>
      <c r="S353" s="134">
        <v>0</v>
      </c>
      <c r="T353" s="135">
        <f t="shared" si="43"/>
        <v>0</v>
      </c>
      <c r="AR353" s="136" t="s">
        <v>137</v>
      </c>
      <c r="AT353" s="136" t="s">
        <v>2752</v>
      </c>
      <c r="AU353" s="136" t="s">
        <v>68</v>
      </c>
      <c r="AY353" s="14" t="s">
        <v>115</v>
      </c>
      <c r="BE353" s="137">
        <f t="shared" si="44"/>
        <v>0</v>
      </c>
      <c r="BF353" s="137">
        <f t="shared" si="45"/>
        <v>0</v>
      </c>
      <c r="BG353" s="137">
        <f t="shared" si="46"/>
        <v>0</v>
      </c>
      <c r="BH353" s="137">
        <f t="shared" si="47"/>
        <v>0</v>
      </c>
      <c r="BI353" s="137">
        <f t="shared" si="48"/>
        <v>0</v>
      </c>
      <c r="BJ353" s="14" t="s">
        <v>76</v>
      </c>
      <c r="BK353" s="137">
        <f t="shared" si="49"/>
        <v>0</v>
      </c>
      <c r="BL353" s="14" t="s">
        <v>123</v>
      </c>
      <c r="BM353" s="136" t="s">
        <v>1165</v>
      </c>
    </row>
    <row r="354" spans="2:65" s="1" customFormat="1" ht="16.5" customHeight="1" x14ac:dyDescent="0.2">
      <c r="B354" s="124"/>
      <c r="C354" s="149" t="s">
        <v>646</v>
      </c>
      <c r="D354" s="149" t="s">
        <v>2752</v>
      </c>
      <c r="E354" s="150" t="s">
        <v>3307</v>
      </c>
      <c r="F354" s="151" t="s">
        <v>3308</v>
      </c>
      <c r="G354" s="152" t="s">
        <v>408</v>
      </c>
      <c r="H354" s="153">
        <v>2</v>
      </c>
      <c r="I354" s="154"/>
      <c r="J354" s="155">
        <f t="shared" si="40"/>
        <v>0</v>
      </c>
      <c r="K354" s="151" t="s">
        <v>122</v>
      </c>
      <c r="L354" s="156"/>
      <c r="M354" s="157" t="s">
        <v>3</v>
      </c>
      <c r="N354" s="158" t="s">
        <v>39</v>
      </c>
      <c r="P354" s="134">
        <f t="shared" si="41"/>
        <v>0</v>
      </c>
      <c r="Q354" s="134">
        <v>0.32100000000000001</v>
      </c>
      <c r="R354" s="134">
        <f t="shared" si="42"/>
        <v>0.64200000000000002</v>
      </c>
      <c r="S354" s="134">
        <v>0</v>
      </c>
      <c r="T354" s="135">
        <f t="shared" si="43"/>
        <v>0</v>
      </c>
      <c r="AR354" s="136" t="s">
        <v>137</v>
      </c>
      <c r="AT354" s="136" t="s">
        <v>2752</v>
      </c>
      <c r="AU354" s="136" t="s">
        <v>68</v>
      </c>
      <c r="AY354" s="14" t="s">
        <v>115</v>
      </c>
      <c r="BE354" s="137">
        <f t="shared" si="44"/>
        <v>0</v>
      </c>
      <c r="BF354" s="137">
        <f t="shared" si="45"/>
        <v>0</v>
      </c>
      <c r="BG354" s="137">
        <f t="shared" si="46"/>
        <v>0</v>
      </c>
      <c r="BH354" s="137">
        <f t="shared" si="47"/>
        <v>0</v>
      </c>
      <c r="BI354" s="137">
        <f t="shared" si="48"/>
        <v>0</v>
      </c>
      <c r="BJ354" s="14" t="s">
        <v>76</v>
      </c>
      <c r="BK354" s="137">
        <f t="shared" si="49"/>
        <v>0</v>
      </c>
      <c r="BL354" s="14" t="s">
        <v>123</v>
      </c>
      <c r="BM354" s="136" t="s">
        <v>1168</v>
      </c>
    </row>
    <row r="355" spans="2:65" s="1" customFormat="1" ht="16.5" customHeight="1" x14ac:dyDescent="0.2">
      <c r="B355" s="124"/>
      <c r="C355" s="149" t="s">
        <v>1169</v>
      </c>
      <c r="D355" s="149" t="s">
        <v>2752</v>
      </c>
      <c r="E355" s="150" t="s">
        <v>3309</v>
      </c>
      <c r="F355" s="151" t="s">
        <v>3310</v>
      </c>
      <c r="G355" s="152" t="s">
        <v>408</v>
      </c>
      <c r="H355" s="153">
        <v>2</v>
      </c>
      <c r="I355" s="154"/>
      <c r="J355" s="155">
        <f t="shared" si="40"/>
        <v>0</v>
      </c>
      <c r="K355" s="151" t="s">
        <v>122</v>
      </c>
      <c r="L355" s="156"/>
      <c r="M355" s="157" t="s">
        <v>3</v>
      </c>
      <c r="N355" s="158" t="s">
        <v>39</v>
      </c>
      <c r="P355" s="134">
        <f t="shared" si="41"/>
        <v>0</v>
      </c>
      <c r="Q355" s="134">
        <v>0.32</v>
      </c>
      <c r="R355" s="134">
        <f t="shared" si="42"/>
        <v>0.64</v>
      </c>
      <c r="S355" s="134">
        <v>0</v>
      </c>
      <c r="T355" s="135">
        <f t="shared" si="43"/>
        <v>0</v>
      </c>
      <c r="AR355" s="136" t="s">
        <v>137</v>
      </c>
      <c r="AT355" s="136" t="s">
        <v>2752</v>
      </c>
      <c r="AU355" s="136" t="s">
        <v>68</v>
      </c>
      <c r="AY355" s="14" t="s">
        <v>115</v>
      </c>
      <c r="BE355" s="137">
        <f t="shared" si="44"/>
        <v>0</v>
      </c>
      <c r="BF355" s="137">
        <f t="shared" si="45"/>
        <v>0</v>
      </c>
      <c r="BG355" s="137">
        <f t="shared" si="46"/>
        <v>0</v>
      </c>
      <c r="BH355" s="137">
        <f t="shared" si="47"/>
        <v>0</v>
      </c>
      <c r="BI355" s="137">
        <f t="shared" si="48"/>
        <v>0</v>
      </c>
      <c r="BJ355" s="14" t="s">
        <v>76</v>
      </c>
      <c r="BK355" s="137">
        <f t="shared" si="49"/>
        <v>0</v>
      </c>
      <c r="BL355" s="14" t="s">
        <v>123</v>
      </c>
      <c r="BM355" s="136" t="s">
        <v>1172</v>
      </c>
    </row>
    <row r="356" spans="2:65" s="1" customFormat="1" ht="16.5" customHeight="1" x14ac:dyDescent="0.2">
      <c r="B356" s="124"/>
      <c r="C356" s="149" t="s">
        <v>649</v>
      </c>
      <c r="D356" s="149" t="s">
        <v>2752</v>
      </c>
      <c r="E356" s="150" t="s">
        <v>3311</v>
      </c>
      <c r="F356" s="151" t="s">
        <v>3312</v>
      </c>
      <c r="G356" s="152" t="s">
        <v>408</v>
      </c>
      <c r="H356" s="153">
        <v>2</v>
      </c>
      <c r="I356" s="154"/>
      <c r="J356" s="155">
        <f t="shared" si="40"/>
        <v>0</v>
      </c>
      <c r="K356" s="151" t="s">
        <v>122</v>
      </c>
      <c r="L356" s="156"/>
      <c r="M356" s="157" t="s">
        <v>3</v>
      </c>
      <c r="N356" s="158" t="s">
        <v>39</v>
      </c>
      <c r="P356" s="134">
        <f t="shared" si="41"/>
        <v>0</v>
      </c>
      <c r="Q356" s="134">
        <v>0.51</v>
      </c>
      <c r="R356" s="134">
        <f t="shared" si="42"/>
        <v>1.02</v>
      </c>
      <c r="S356" s="134">
        <v>0</v>
      </c>
      <c r="T356" s="135">
        <f t="shared" si="43"/>
        <v>0</v>
      </c>
      <c r="AR356" s="136" t="s">
        <v>137</v>
      </c>
      <c r="AT356" s="136" t="s">
        <v>2752</v>
      </c>
      <c r="AU356" s="136" t="s">
        <v>68</v>
      </c>
      <c r="AY356" s="14" t="s">
        <v>115</v>
      </c>
      <c r="BE356" s="137">
        <f t="shared" si="44"/>
        <v>0</v>
      </c>
      <c r="BF356" s="137">
        <f t="shared" si="45"/>
        <v>0</v>
      </c>
      <c r="BG356" s="137">
        <f t="shared" si="46"/>
        <v>0</v>
      </c>
      <c r="BH356" s="137">
        <f t="shared" si="47"/>
        <v>0</v>
      </c>
      <c r="BI356" s="137">
        <f t="shared" si="48"/>
        <v>0</v>
      </c>
      <c r="BJ356" s="14" t="s">
        <v>76</v>
      </c>
      <c r="BK356" s="137">
        <f t="shared" si="49"/>
        <v>0</v>
      </c>
      <c r="BL356" s="14" t="s">
        <v>123</v>
      </c>
      <c r="BM356" s="136" t="s">
        <v>1175</v>
      </c>
    </row>
    <row r="357" spans="2:65" s="1" customFormat="1" ht="16.5" customHeight="1" x14ac:dyDescent="0.2">
      <c r="B357" s="124"/>
      <c r="C357" s="149" t="s">
        <v>1176</v>
      </c>
      <c r="D357" s="149" t="s">
        <v>2752</v>
      </c>
      <c r="E357" s="150" t="s">
        <v>3313</v>
      </c>
      <c r="F357" s="151" t="s">
        <v>3314</v>
      </c>
      <c r="G357" s="152" t="s">
        <v>408</v>
      </c>
      <c r="H357" s="153">
        <v>2</v>
      </c>
      <c r="I357" s="154"/>
      <c r="J357" s="155">
        <f t="shared" si="40"/>
        <v>0</v>
      </c>
      <c r="K357" s="151" t="s">
        <v>122</v>
      </c>
      <c r="L357" s="156"/>
      <c r="M357" s="157" t="s">
        <v>3</v>
      </c>
      <c r="N357" s="158" t="s">
        <v>39</v>
      </c>
      <c r="P357" s="134">
        <f t="shared" si="41"/>
        <v>0</v>
      </c>
      <c r="Q357" s="134">
        <v>0.32</v>
      </c>
      <c r="R357" s="134">
        <f t="shared" si="42"/>
        <v>0.64</v>
      </c>
      <c r="S357" s="134">
        <v>0</v>
      </c>
      <c r="T357" s="135">
        <f t="shared" si="43"/>
        <v>0</v>
      </c>
      <c r="AR357" s="136" t="s">
        <v>137</v>
      </c>
      <c r="AT357" s="136" t="s">
        <v>2752</v>
      </c>
      <c r="AU357" s="136" t="s">
        <v>68</v>
      </c>
      <c r="AY357" s="14" t="s">
        <v>115</v>
      </c>
      <c r="BE357" s="137">
        <f t="shared" si="44"/>
        <v>0</v>
      </c>
      <c r="BF357" s="137">
        <f t="shared" si="45"/>
        <v>0</v>
      </c>
      <c r="BG357" s="137">
        <f t="shared" si="46"/>
        <v>0</v>
      </c>
      <c r="BH357" s="137">
        <f t="shared" si="47"/>
        <v>0</v>
      </c>
      <c r="BI357" s="137">
        <f t="shared" si="48"/>
        <v>0</v>
      </c>
      <c r="BJ357" s="14" t="s">
        <v>76</v>
      </c>
      <c r="BK357" s="137">
        <f t="shared" si="49"/>
        <v>0</v>
      </c>
      <c r="BL357" s="14" t="s">
        <v>123</v>
      </c>
      <c r="BM357" s="136" t="s">
        <v>1179</v>
      </c>
    </row>
    <row r="358" spans="2:65" s="1" customFormat="1" ht="16.5" customHeight="1" x14ac:dyDescent="0.2">
      <c r="B358" s="124"/>
      <c r="C358" s="149" t="s">
        <v>653</v>
      </c>
      <c r="D358" s="149" t="s">
        <v>2752</v>
      </c>
      <c r="E358" s="150" t="s">
        <v>3315</v>
      </c>
      <c r="F358" s="151" t="s">
        <v>3316</v>
      </c>
      <c r="G358" s="152" t="s">
        <v>408</v>
      </c>
      <c r="H358" s="153">
        <v>2</v>
      </c>
      <c r="I358" s="154"/>
      <c r="J358" s="155">
        <f t="shared" si="40"/>
        <v>0</v>
      </c>
      <c r="K358" s="151" t="s">
        <v>122</v>
      </c>
      <c r="L358" s="156"/>
      <c r="M358" s="157" t="s">
        <v>3</v>
      </c>
      <c r="N358" s="158" t="s">
        <v>39</v>
      </c>
      <c r="P358" s="134">
        <f t="shared" si="41"/>
        <v>0</v>
      </c>
      <c r="Q358" s="134">
        <v>0.32100000000000001</v>
      </c>
      <c r="R358" s="134">
        <f t="shared" si="42"/>
        <v>0.64200000000000002</v>
      </c>
      <c r="S358" s="134">
        <v>0</v>
      </c>
      <c r="T358" s="135">
        <f t="shared" si="43"/>
        <v>0</v>
      </c>
      <c r="AR358" s="136" t="s">
        <v>137</v>
      </c>
      <c r="AT358" s="136" t="s">
        <v>2752</v>
      </c>
      <c r="AU358" s="136" t="s">
        <v>68</v>
      </c>
      <c r="AY358" s="14" t="s">
        <v>115</v>
      </c>
      <c r="BE358" s="137">
        <f t="shared" si="44"/>
        <v>0</v>
      </c>
      <c r="BF358" s="137">
        <f t="shared" si="45"/>
        <v>0</v>
      </c>
      <c r="BG358" s="137">
        <f t="shared" si="46"/>
        <v>0</v>
      </c>
      <c r="BH358" s="137">
        <f t="shared" si="47"/>
        <v>0</v>
      </c>
      <c r="BI358" s="137">
        <f t="shared" si="48"/>
        <v>0</v>
      </c>
      <c r="BJ358" s="14" t="s">
        <v>76</v>
      </c>
      <c r="BK358" s="137">
        <f t="shared" si="49"/>
        <v>0</v>
      </c>
      <c r="BL358" s="14" t="s">
        <v>123</v>
      </c>
      <c r="BM358" s="136" t="s">
        <v>1182</v>
      </c>
    </row>
    <row r="359" spans="2:65" s="1" customFormat="1" ht="16.5" customHeight="1" x14ac:dyDescent="0.2">
      <c r="B359" s="124"/>
      <c r="C359" s="149" t="s">
        <v>1183</v>
      </c>
      <c r="D359" s="149" t="s">
        <v>2752</v>
      </c>
      <c r="E359" s="150" t="s">
        <v>3317</v>
      </c>
      <c r="F359" s="151" t="s">
        <v>3318</v>
      </c>
      <c r="G359" s="152" t="s">
        <v>408</v>
      </c>
      <c r="H359" s="153">
        <v>2</v>
      </c>
      <c r="I359" s="154"/>
      <c r="J359" s="155">
        <f t="shared" si="40"/>
        <v>0</v>
      </c>
      <c r="K359" s="151" t="s">
        <v>122</v>
      </c>
      <c r="L359" s="156"/>
      <c r="M359" s="157" t="s">
        <v>3</v>
      </c>
      <c r="N359" s="158" t="s">
        <v>39</v>
      </c>
      <c r="P359" s="134">
        <f t="shared" si="41"/>
        <v>0</v>
      </c>
      <c r="Q359" s="134">
        <v>0.51</v>
      </c>
      <c r="R359" s="134">
        <f t="shared" si="42"/>
        <v>1.02</v>
      </c>
      <c r="S359" s="134">
        <v>0</v>
      </c>
      <c r="T359" s="135">
        <f t="shared" si="43"/>
        <v>0</v>
      </c>
      <c r="AR359" s="136" t="s">
        <v>137</v>
      </c>
      <c r="AT359" s="136" t="s">
        <v>2752</v>
      </c>
      <c r="AU359" s="136" t="s">
        <v>68</v>
      </c>
      <c r="AY359" s="14" t="s">
        <v>115</v>
      </c>
      <c r="BE359" s="137">
        <f t="shared" si="44"/>
        <v>0</v>
      </c>
      <c r="BF359" s="137">
        <f t="shared" si="45"/>
        <v>0</v>
      </c>
      <c r="BG359" s="137">
        <f t="shared" si="46"/>
        <v>0</v>
      </c>
      <c r="BH359" s="137">
        <f t="shared" si="47"/>
        <v>0</v>
      </c>
      <c r="BI359" s="137">
        <f t="shared" si="48"/>
        <v>0</v>
      </c>
      <c r="BJ359" s="14" t="s">
        <v>76</v>
      </c>
      <c r="BK359" s="137">
        <f t="shared" si="49"/>
        <v>0</v>
      </c>
      <c r="BL359" s="14" t="s">
        <v>123</v>
      </c>
      <c r="BM359" s="136" t="s">
        <v>1186</v>
      </c>
    </row>
    <row r="360" spans="2:65" s="1" customFormat="1" ht="16.5" customHeight="1" x14ac:dyDescent="0.2">
      <c r="B360" s="124"/>
      <c r="C360" s="149" t="s">
        <v>656</v>
      </c>
      <c r="D360" s="149" t="s">
        <v>2752</v>
      </c>
      <c r="E360" s="150" t="s">
        <v>3319</v>
      </c>
      <c r="F360" s="151" t="s">
        <v>3320</v>
      </c>
      <c r="G360" s="152" t="s">
        <v>408</v>
      </c>
      <c r="H360" s="153">
        <v>2</v>
      </c>
      <c r="I360" s="154"/>
      <c r="J360" s="155">
        <f t="shared" si="40"/>
        <v>0</v>
      </c>
      <c r="K360" s="151" t="s">
        <v>122</v>
      </c>
      <c r="L360" s="156"/>
      <c r="M360" s="157" t="s">
        <v>3</v>
      </c>
      <c r="N360" s="158" t="s">
        <v>39</v>
      </c>
      <c r="P360" s="134">
        <f t="shared" si="41"/>
        <v>0</v>
      </c>
      <c r="Q360" s="134">
        <v>0.51</v>
      </c>
      <c r="R360" s="134">
        <f t="shared" si="42"/>
        <v>1.02</v>
      </c>
      <c r="S360" s="134">
        <v>0</v>
      </c>
      <c r="T360" s="135">
        <f t="shared" si="43"/>
        <v>0</v>
      </c>
      <c r="AR360" s="136" t="s">
        <v>137</v>
      </c>
      <c r="AT360" s="136" t="s">
        <v>2752</v>
      </c>
      <c r="AU360" s="136" t="s">
        <v>68</v>
      </c>
      <c r="AY360" s="14" t="s">
        <v>115</v>
      </c>
      <c r="BE360" s="137">
        <f t="shared" si="44"/>
        <v>0</v>
      </c>
      <c r="BF360" s="137">
        <f t="shared" si="45"/>
        <v>0</v>
      </c>
      <c r="BG360" s="137">
        <f t="shared" si="46"/>
        <v>0</v>
      </c>
      <c r="BH360" s="137">
        <f t="shared" si="47"/>
        <v>0</v>
      </c>
      <c r="BI360" s="137">
        <f t="shared" si="48"/>
        <v>0</v>
      </c>
      <c r="BJ360" s="14" t="s">
        <v>76</v>
      </c>
      <c r="BK360" s="137">
        <f t="shared" si="49"/>
        <v>0</v>
      </c>
      <c r="BL360" s="14" t="s">
        <v>123</v>
      </c>
      <c r="BM360" s="136" t="s">
        <v>1189</v>
      </c>
    </row>
    <row r="361" spans="2:65" s="1" customFormat="1" ht="16.5" customHeight="1" x14ac:dyDescent="0.2">
      <c r="B361" s="124"/>
      <c r="C361" s="149" t="s">
        <v>1190</v>
      </c>
      <c r="D361" s="149" t="s">
        <v>2752</v>
      </c>
      <c r="E361" s="150" t="s">
        <v>3321</v>
      </c>
      <c r="F361" s="151" t="s">
        <v>3322</v>
      </c>
      <c r="G361" s="152" t="s">
        <v>408</v>
      </c>
      <c r="H361" s="153">
        <v>2</v>
      </c>
      <c r="I361" s="154"/>
      <c r="J361" s="155">
        <f t="shared" si="40"/>
        <v>0</v>
      </c>
      <c r="K361" s="151" t="s">
        <v>122</v>
      </c>
      <c r="L361" s="156"/>
      <c r="M361" s="157" t="s">
        <v>3</v>
      </c>
      <c r="N361" s="158" t="s">
        <v>39</v>
      </c>
      <c r="P361" s="134">
        <f t="shared" si="41"/>
        <v>0</v>
      </c>
      <c r="Q361" s="134">
        <v>0.32</v>
      </c>
      <c r="R361" s="134">
        <f t="shared" si="42"/>
        <v>0.64</v>
      </c>
      <c r="S361" s="134">
        <v>0</v>
      </c>
      <c r="T361" s="135">
        <f t="shared" si="43"/>
        <v>0</v>
      </c>
      <c r="AR361" s="136" t="s">
        <v>137</v>
      </c>
      <c r="AT361" s="136" t="s">
        <v>2752</v>
      </c>
      <c r="AU361" s="136" t="s">
        <v>68</v>
      </c>
      <c r="AY361" s="14" t="s">
        <v>115</v>
      </c>
      <c r="BE361" s="137">
        <f t="shared" si="44"/>
        <v>0</v>
      </c>
      <c r="BF361" s="137">
        <f t="shared" si="45"/>
        <v>0</v>
      </c>
      <c r="BG361" s="137">
        <f t="shared" si="46"/>
        <v>0</v>
      </c>
      <c r="BH361" s="137">
        <f t="shared" si="47"/>
        <v>0</v>
      </c>
      <c r="BI361" s="137">
        <f t="shared" si="48"/>
        <v>0</v>
      </c>
      <c r="BJ361" s="14" t="s">
        <v>76</v>
      </c>
      <c r="BK361" s="137">
        <f t="shared" si="49"/>
        <v>0</v>
      </c>
      <c r="BL361" s="14" t="s">
        <v>123</v>
      </c>
      <c r="BM361" s="136" t="s">
        <v>1193</v>
      </c>
    </row>
    <row r="362" spans="2:65" s="1" customFormat="1" ht="16.5" customHeight="1" x14ac:dyDescent="0.2">
      <c r="B362" s="124"/>
      <c r="C362" s="149" t="s">
        <v>660</v>
      </c>
      <c r="D362" s="149" t="s">
        <v>2752</v>
      </c>
      <c r="E362" s="150" t="s">
        <v>3323</v>
      </c>
      <c r="F362" s="151" t="s">
        <v>3324</v>
      </c>
      <c r="G362" s="152" t="s">
        <v>408</v>
      </c>
      <c r="H362" s="153">
        <v>2</v>
      </c>
      <c r="I362" s="154"/>
      <c r="J362" s="155">
        <f t="shared" si="40"/>
        <v>0</v>
      </c>
      <c r="K362" s="151" t="s">
        <v>122</v>
      </c>
      <c r="L362" s="156"/>
      <c r="M362" s="157" t="s">
        <v>3</v>
      </c>
      <c r="N362" s="158" t="s">
        <v>39</v>
      </c>
      <c r="P362" s="134">
        <f t="shared" si="41"/>
        <v>0</v>
      </c>
      <c r="Q362" s="134">
        <v>0.51</v>
      </c>
      <c r="R362" s="134">
        <f t="shared" si="42"/>
        <v>1.02</v>
      </c>
      <c r="S362" s="134">
        <v>0</v>
      </c>
      <c r="T362" s="135">
        <f t="shared" si="43"/>
        <v>0</v>
      </c>
      <c r="AR362" s="136" t="s">
        <v>137</v>
      </c>
      <c r="AT362" s="136" t="s">
        <v>2752</v>
      </c>
      <c r="AU362" s="136" t="s">
        <v>68</v>
      </c>
      <c r="AY362" s="14" t="s">
        <v>115</v>
      </c>
      <c r="BE362" s="137">
        <f t="shared" si="44"/>
        <v>0</v>
      </c>
      <c r="BF362" s="137">
        <f t="shared" si="45"/>
        <v>0</v>
      </c>
      <c r="BG362" s="137">
        <f t="shared" si="46"/>
        <v>0</v>
      </c>
      <c r="BH362" s="137">
        <f t="shared" si="47"/>
        <v>0</v>
      </c>
      <c r="BI362" s="137">
        <f t="shared" si="48"/>
        <v>0</v>
      </c>
      <c r="BJ362" s="14" t="s">
        <v>76</v>
      </c>
      <c r="BK362" s="137">
        <f t="shared" si="49"/>
        <v>0</v>
      </c>
      <c r="BL362" s="14" t="s">
        <v>123</v>
      </c>
      <c r="BM362" s="136" t="s">
        <v>1196</v>
      </c>
    </row>
    <row r="363" spans="2:65" s="1" customFormat="1" ht="16.5" customHeight="1" x14ac:dyDescent="0.2">
      <c r="B363" s="124"/>
      <c r="C363" s="149" t="s">
        <v>1198</v>
      </c>
      <c r="D363" s="149" t="s">
        <v>2752</v>
      </c>
      <c r="E363" s="150" t="s">
        <v>3325</v>
      </c>
      <c r="F363" s="151" t="s">
        <v>3326</v>
      </c>
      <c r="G363" s="152" t="s">
        <v>408</v>
      </c>
      <c r="H363" s="153">
        <v>2</v>
      </c>
      <c r="I363" s="154"/>
      <c r="J363" s="155">
        <f t="shared" si="40"/>
        <v>0</v>
      </c>
      <c r="K363" s="151" t="s">
        <v>122</v>
      </c>
      <c r="L363" s="156"/>
      <c r="M363" s="157" t="s">
        <v>3</v>
      </c>
      <c r="N363" s="158" t="s">
        <v>39</v>
      </c>
      <c r="P363" s="134">
        <f t="shared" si="41"/>
        <v>0</v>
      </c>
      <c r="Q363" s="134">
        <v>0.51</v>
      </c>
      <c r="R363" s="134">
        <f t="shared" si="42"/>
        <v>1.02</v>
      </c>
      <c r="S363" s="134">
        <v>0</v>
      </c>
      <c r="T363" s="135">
        <f t="shared" si="43"/>
        <v>0</v>
      </c>
      <c r="AR363" s="136" t="s">
        <v>137</v>
      </c>
      <c r="AT363" s="136" t="s">
        <v>2752</v>
      </c>
      <c r="AU363" s="136" t="s">
        <v>68</v>
      </c>
      <c r="AY363" s="14" t="s">
        <v>115</v>
      </c>
      <c r="BE363" s="137">
        <f t="shared" si="44"/>
        <v>0</v>
      </c>
      <c r="BF363" s="137">
        <f t="shared" si="45"/>
        <v>0</v>
      </c>
      <c r="BG363" s="137">
        <f t="shared" si="46"/>
        <v>0</v>
      </c>
      <c r="BH363" s="137">
        <f t="shared" si="47"/>
        <v>0</v>
      </c>
      <c r="BI363" s="137">
        <f t="shared" si="48"/>
        <v>0</v>
      </c>
      <c r="BJ363" s="14" t="s">
        <v>76</v>
      </c>
      <c r="BK363" s="137">
        <f t="shared" si="49"/>
        <v>0</v>
      </c>
      <c r="BL363" s="14" t="s">
        <v>123</v>
      </c>
      <c r="BM363" s="136" t="s">
        <v>1201</v>
      </c>
    </row>
    <row r="364" spans="2:65" s="1" customFormat="1" ht="16.5" customHeight="1" x14ac:dyDescent="0.2">
      <c r="B364" s="124"/>
      <c r="C364" s="149" t="s">
        <v>663</v>
      </c>
      <c r="D364" s="149" t="s">
        <v>2752</v>
      </c>
      <c r="E364" s="150" t="s">
        <v>3327</v>
      </c>
      <c r="F364" s="151" t="s">
        <v>3328</v>
      </c>
      <c r="G364" s="152" t="s">
        <v>147</v>
      </c>
      <c r="H364" s="153">
        <v>5</v>
      </c>
      <c r="I364" s="154"/>
      <c r="J364" s="155">
        <f t="shared" si="40"/>
        <v>0</v>
      </c>
      <c r="K364" s="151" t="s">
        <v>122</v>
      </c>
      <c r="L364" s="156"/>
      <c r="M364" s="157" t="s">
        <v>3</v>
      </c>
      <c r="N364" s="158" t="s">
        <v>39</v>
      </c>
      <c r="P364" s="134">
        <f t="shared" si="41"/>
        <v>0</v>
      </c>
      <c r="Q364" s="134">
        <v>0.25600000000000001</v>
      </c>
      <c r="R364" s="134">
        <f t="shared" si="42"/>
        <v>1.28</v>
      </c>
      <c r="S364" s="134">
        <v>0</v>
      </c>
      <c r="T364" s="135">
        <f t="shared" si="43"/>
        <v>0</v>
      </c>
      <c r="AR364" s="136" t="s">
        <v>137</v>
      </c>
      <c r="AT364" s="136" t="s">
        <v>2752</v>
      </c>
      <c r="AU364" s="136" t="s">
        <v>68</v>
      </c>
      <c r="AY364" s="14" t="s">
        <v>115</v>
      </c>
      <c r="BE364" s="137">
        <f t="shared" si="44"/>
        <v>0</v>
      </c>
      <c r="BF364" s="137">
        <f t="shared" si="45"/>
        <v>0</v>
      </c>
      <c r="BG364" s="137">
        <f t="shared" si="46"/>
        <v>0</v>
      </c>
      <c r="BH364" s="137">
        <f t="shared" si="47"/>
        <v>0</v>
      </c>
      <c r="BI364" s="137">
        <f t="shared" si="48"/>
        <v>0</v>
      </c>
      <c r="BJ364" s="14" t="s">
        <v>76</v>
      </c>
      <c r="BK364" s="137">
        <f t="shared" si="49"/>
        <v>0</v>
      </c>
      <c r="BL364" s="14" t="s">
        <v>123</v>
      </c>
      <c r="BM364" s="136" t="s">
        <v>1204</v>
      </c>
    </row>
    <row r="365" spans="2:65" s="1" customFormat="1" ht="16.5" customHeight="1" x14ac:dyDescent="0.2">
      <c r="B365" s="124"/>
      <c r="C365" s="149" t="s">
        <v>1206</v>
      </c>
      <c r="D365" s="149" t="s">
        <v>2752</v>
      </c>
      <c r="E365" s="150" t="s">
        <v>3329</v>
      </c>
      <c r="F365" s="151" t="s">
        <v>3330</v>
      </c>
      <c r="G365" s="152" t="s">
        <v>147</v>
      </c>
      <c r="H365" s="153">
        <v>5</v>
      </c>
      <c r="I365" s="154"/>
      <c r="J365" s="155">
        <f t="shared" si="40"/>
        <v>0</v>
      </c>
      <c r="K365" s="151" t="s">
        <v>122</v>
      </c>
      <c r="L365" s="156"/>
      <c r="M365" s="157" t="s">
        <v>3</v>
      </c>
      <c r="N365" s="158" t="s">
        <v>39</v>
      </c>
      <c r="P365" s="134">
        <f t="shared" si="41"/>
        <v>0</v>
      </c>
      <c r="Q365" s="134">
        <v>0.28599999999999998</v>
      </c>
      <c r="R365" s="134">
        <f t="shared" si="42"/>
        <v>1.43</v>
      </c>
      <c r="S365" s="134">
        <v>0</v>
      </c>
      <c r="T365" s="135">
        <f t="shared" si="43"/>
        <v>0</v>
      </c>
      <c r="AR365" s="136" t="s">
        <v>137</v>
      </c>
      <c r="AT365" s="136" t="s">
        <v>2752</v>
      </c>
      <c r="AU365" s="136" t="s">
        <v>68</v>
      </c>
      <c r="AY365" s="14" t="s">
        <v>115</v>
      </c>
      <c r="BE365" s="137">
        <f t="shared" si="44"/>
        <v>0</v>
      </c>
      <c r="BF365" s="137">
        <f t="shared" si="45"/>
        <v>0</v>
      </c>
      <c r="BG365" s="137">
        <f t="shared" si="46"/>
        <v>0</v>
      </c>
      <c r="BH365" s="137">
        <f t="shared" si="47"/>
        <v>0</v>
      </c>
      <c r="BI365" s="137">
        <f t="shared" si="48"/>
        <v>0</v>
      </c>
      <c r="BJ365" s="14" t="s">
        <v>76</v>
      </c>
      <c r="BK365" s="137">
        <f t="shared" si="49"/>
        <v>0</v>
      </c>
      <c r="BL365" s="14" t="s">
        <v>123</v>
      </c>
      <c r="BM365" s="136" t="s">
        <v>1209</v>
      </c>
    </row>
    <row r="366" spans="2:65" s="1" customFormat="1" ht="16.5" customHeight="1" x14ac:dyDescent="0.2">
      <c r="B366" s="124"/>
      <c r="C366" s="149" t="s">
        <v>667</v>
      </c>
      <c r="D366" s="149" t="s">
        <v>2752</v>
      </c>
      <c r="E366" s="150" t="s">
        <v>3331</v>
      </c>
      <c r="F366" s="151" t="s">
        <v>3332</v>
      </c>
      <c r="G366" s="152" t="s">
        <v>147</v>
      </c>
      <c r="H366" s="153">
        <v>5</v>
      </c>
      <c r="I366" s="154"/>
      <c r="J366" s="155">
        <f t="shared" si="40"/>
        <v>0</v>
      </c>
      <c r="K366" s="151" t="s">
        <v>122</v>
      </c>
      <c r="L366" s="156"/>
      <c r="M366" s="157" t="s">
        <v>3</v>
      </c>
      <c r="N366" s="158" t="s">
        <v>39</v>
      </c>
      <c r="P366" s="134">
        <f t="shared" si="41"/>
        <v>0</v>
      </c>
      <c r="Q366" s="134">
        <v>0.25600000000000001</v>
      </c>
      <c r="R366" s="134">
        <f t="shared" si="42"/>
        <v>1.28</v>
      </c>
      <c r="S366" s="134">
        <v>0</v>
      </c>
      <c r="T366" s="135">
        <f t="shared" si="43"/>
        <v>0</v>
      </c>
      <c r="AR366" s="136" t="s">
        <v>137</v>
      </c>
      <c r="AT366" s="136" t="s">
        <v>2752</v>
      </c>
      <c r="AU366" s="136" t="s">
        <v>68</v>
      </c>
      <c r="AY366" s="14" t="s">
        <v>115</v>
      </c>
      <c r="BE366" s="137">
        <f t="shared" si="44"/>
        <v>0</v>
      </c>
      <c r="BF366" s="137">
        <f t="shared" si="45"/>
        <v>0</v>
      </c>
      <c r="BG366" s="137">
        <f t="shared" si="46"/>
        <v>0</v>
      </c>
      <c r="BH366" s="137">
        <f t="shared" si="47"/>
        <v>0</v>
      </c>
      <c r="BI366" s="137">
        <f t="shared" si="48"/>
        <v>0</v>
      </c>
      <c r="BJ366" s="14" t="s">
        <v>76</v>
      </c>
      <c r="BK366" s="137">
        <f t="shared" si="49"/>
        <v>0</v>
      </c>
      <c r="BL366" s="14" t="s">
        <v>123</v>
      </c>
      <c r="BM366" s="136" t="s">
        <v>1212</v>
      </c>
    </row>
    <row r="367" spans="2:65" s="1" customFormat="1" ht="16.5" customHeight="1" x14ac:dyDescent="0.2">
      <c r="B367" s="124"/>
      <c r="C367" s="149" t="s">
        <v>1214</v>
      </c>
      <c r="D367" s="149" t="s">
        <v>2752</v>
      </c>
      <c r="E367" s="150" t="s">
        <v>3333</v>
      </c>
      <c r="F367" s="151" t="s">
        <v>3334</v>
      </c>
      <c r="G367" s="152" t="s">
        <v>147</v>
      </c>
      <c r="H367" s="153">
        <v>5</v>
      </c>
      <c r="I367" s="154"/>
      <c r="J367" s="155">
        <f t="shared" si="40"/>
        <v>0</v>
      </c>
      <c r="K367" s="151" t="s">
        <v>122</v>
      </c>
      <c r="L367" s="156"/>
      <c r="M367" s="157" t="s">
        <v>3</v>
      </c>
      <c r="N367" s="158" t="s">
        <v>39</v>
      </c>
      <c r="P367" s="134">
        <f t="shared" si="41"/>
        <v>0</v>
      </c>
      <c r="Q367" s="134">
        <v>0.49299999999999999</v>
      </c>
      <c r="R367" s="134">
        <f t="shared" si="42"/>
        <v>2.4649999999999999</v>
      </c>
      <c r="S367" s="134">
        <v>0</v>
      </c>
      <c r="T367" s="135">
        <f t="shared" si="43"/>
        <v>0</v>
      </c>
      <c r="AR367" s="136" t="s">
        <v>137</v>
      </c>
      <c r="AT367" s="136" t="s">
        <v>2752</v>
      </c>
      <c r="AU367" s="136" t="s">
        <v>68</v>
      </c>
      <c r="AY367" s="14" t="s">
        <v>115</v>
      </c>
      <c r="BE367" s="137">
        <f t="shared" si="44"/>
        <v>0</v>
      </c>
      <c r="BF367" s="137">
        <f t="shared" si="45"/>
        <v>0</v>
      </c>
      <c r="BG367" s="137">
        <f t="shared" si="46"/>
        <v>0</v>
      </c>
      <c r="BH367" s="137">
        <f t="shared" si="47"/>
        <v>0</v>
      </c>
      <c r="BI367" s="137">
        <f t="shared" si="48"/>
        <v>0</v>
      </c>
      <c r="BJ367" s="14" t="s">
        <v>76</v>
      </c>
      <c r="BK367" s="137">
        <f t="shared" si="49"/>
        <v>0</v>
      </c>
      <c r="BL367" s="14" t="s">
        <v>123</v>
      </c>
      <c r="BM367" s="136" t="s">
        <v>1217</v>
      </c>
    </row>
    <row r="368" spans="2:65" s="1" customFormat="1" ht="16.5" customHeight="1" x14ac:dyDescent="0.2">
      <c r="B368" s="124"/>
      <c r="C368" s="149" t="s">
        <v>671</v>
      </c>
      <c r="D368" s="149" t="s">
        <v>2752</v>
      </c>
      <c r="E368" s="150" t="s">
        <v>3335</v>
      </c>
      <c r="F368" s="151" t="s">
        <v>3336</v>
      </c>
      <c r="G368" s="152" t="s">
        <v>147</v>
      </c>
      <c r="H368" s="153">
        <v>5</v>
      </c>
      <c r="I368" s="154"/>
      <c r="J368" s="155">
        <f t="shared" si="40"/>
        <v>0</v>
      </c>
      <c r="K368" s="151" t="s">
        <v>122</v>
      </c>
      <c r="L368" s="156"/>
      <c r="M368" s="157" t="s">
        <v>3</v>
      </c>
      <c r="N368" s="158" t="s">
        <v>39</v>
      </c>
      <c r="P368" s="134">
        <f t="shared" si="41"/>
        <v>0</v>
      </c>
      <c r="Q368" s="134">
        <v>0.49299999999999999</v>
      </c>
      <c r="R368" s="134">
        <f t="shared" si="42"/>
        <v>2.4649999999999999</v>
      </c>
      <c r="S368" s="134">
        <v>0</v>
      </c>
      <c r="T368" s="135">
        <f t="shared" si="43"/>
        <v>0</v>
      </c>
      <c r="AR368" s="136" t="s">
        <v>137</v>
      </c>
      <c r="AT368" s="136" t="s">
        <v>2752</v>
      </c>
      <c r="AU368" s="136" t="s">
        <v>68</v>
      </c>
      <c r="AY368" s="14" t="s">
        <v>115</v>
      </c>
      <c r="BE368" s="137">
        <f t="shared" si="44"/>
        <v>0</v>
      </c>
      <c r="BF368" s="137">
        <f t="shared" si="45"/>
        <v>0</v>
      </c>
      <c r="BG368" s="137">
        <f t="shared" si="46"/>
        <v>0</v>
      </c>
      <c r="BH368" s="137">
        <f t="shared" si="47"/>
        <v>0</v>
      </c>
      <c r="BI368" s="137">
        <f t="shared" si="48"/>
        <v>0</v>
      </c>
      <c r="BJ368" s="14" t="s">
        <v>76</v>
      </c>
      <c r="BK368" s="137">
        <f t="shared" si="49"/>
        <v>0</v>
      </c>
      <c r="BL368" s="14" t="s">
        <v>123</v>
      </c>
      <c r="BM368" s="136" t="s">
        <v>1220</v>
      </c>
    </row>
    <row r="369" spans="2:65" s="1" customFormat="1" ht="16.5" customHeight="1" x14ac:dyDescent="0.2">
      <c r="B369" s="124"/>
      <c r="C369" s="149" t="s">
        <v>1222</v>
      </c>
      <c r="D369" s="149" t="s">
        <v>2752</v>
      </c>
      <c r="E369" s="150" t="s">
        <v>3337</v>
      </c>
      <c r="F369" s="151" t="s">
        <v>3338</v>
      </c>
      <c r="G369" s="152" t="s">
        <v>147</v>
      </c>
      <c r="H369" s="153">
        <v>5</v>
      </c>
      <c r="I369" s="154"/>
      <c r="J369" s="155">
        <f t="shared" si="40"/>
        <v>0</v>
      </c>
      <c r="K369" s="151" t="s">
        <v>122</v>
      </c>
      <c r="L369" s="156"/>
      <c r="M369" s="157" t="s">
        <v>3</v>
      </c>
      <c r="N369" s="158" t="s">
        <v>39</v>
      </c>
      <c r="P369" s="134">
        <f t="shared" si="41"/>
        <v>0</v>
      </c>
      <c r="Q369" s="134">
        <v>0.49299999999999999</v>
      </c>
      <c r="R369" s="134">
        <f t="shared" si="42"/>
        <v>2.4649999999999999</v>
      </c>
      <c r="S369" s="134">
        <v>0</v>
      </c>
      <c r="T369" s="135">
        <f t="shared" si="43"/>
        <v>0</v>
      </c>
      <c r="AR369" s="136" t="s">
        <v>137</v>
      </c>
      <c r="AT369" s="136" t="s">
        <v>2752</v>
      </c>
      <c r="AU369" s="136" t="s">
        <v>68</v>
      </c>
      <c r="AY369" s="14" t="s">
        <v>115</v>
      </c>
      <c r="BE369" s="137">
        <f t="shared" si="44"/>
        <v>0</v>
      </c>
      <c r="BF369" s="137">
        <f t="shared" si="45"/>
        <v>0</v>
      </c>
      <c r="BG369" s="137">
        <f t="shared" si="46"/>
        <v>0</v>
      </c>
      <c r="BH369" s="137">
        <f t="shared" si="47"/>
        <v>0</v>
      </c>
      <c r="BI369" s="137">
        <f t="shared" si="48"/>
        <v>0</v>
      </c>
      <c r="BJ369" s="14" t="s">
        <v>76</v>
      </c>
      <c r="BK369" s="137">
        <f t="shared" si="49"/>
        <v>0</v>
      </c>
      <c r="BL369" s="14" t="s">
        <v>123</v>
      </c>
      <c r="BM369" s="136" t="s">
        <v>1225</v>
      </c>
    </row>
    <row r="370" spans="2:65" s="1" customFormat="1" ht="16.5" customHeight="1" x14ac:dyDescent="0.2">
      <c r="B370" s="124"/>
      <c r="C370" s="149" t="s">
        <v>676</v>
      </c>
      <c r="D370" s="149" t="s">
        <v>2752</v>
      </c>
      <c r="E370" s="150" t="s">
        <v>3339</v>
      </c>
      <c r="F370" s="151" t="s">
        <v>3340</v>
      </c>
      <c r="G370" s="152" t="s">
        <v>408</v>
      </c>
      <c r="H370" s="153">
        <v>10</v>
      </c>
      <c r="I370" s="154"/>
      <c r="J370" s="155">
        <f t="shared" si="40"/>
        <v>0</v>
      </c>
      <c r="K370" s="151" t="s">
        <v>122</v>
      </c>
      <c r="L370" s="156"/>
      <c r="M370" s="157" t="s">
        <v>3</v>
      </c>
      <c r="N370" s="158" t="s">
        <v>39</v>
      </c>
      <c r="P370" s="134">
        <f t="shared" si="41"/>
        <v>0</v>
      </c>
      <c r="Q370" s="134">
        <v>0</v>
      </c>
      <c r="R370" s="134">
        <f t="shared" si="42"/>
        <v>0</v>
      </c>
      <c r="S370" s="134">
        <v>0</v>
      </c>
      <c r="T370" s="135">
        <f t="shared" si="43"/>
        <v>0</v>
      </c>
      <c r="AR370" s="136" t="s">
        <v>137</v>
      </c>
      <c r="AT370" s="136" t="s">
        <v>2752</v>
      </c>
      <c r="AU370" s="136" t="s">
        <v>68</v>
      </c>
      <c r="AY370" s="14" t="s">
        <v>115</v>
      </c>
      <c r="BE370" s="137">
        <f t="shared" si="44"/>
        <v>0</v>
      </c>
      <c r="BF370" s="137">
        <f t="shared" si="45"/>
        <v>0</v>
      </c>
      <c r="BG370" s="137">
        <f t="shared" si="46"/>
        <v>0</v>
      </c>
      <c r="BH370" s="137">
        <f t="shared" si="47"/>
        <v>0</v>
      </c>
      <c r="BI370" s="137">
        <f t="shared" si="48"/>
        <v>0</v>
      </c>
      <c r="BJ370" s="14" t="s">
        <v>76</v>
      </c>
      <c r="BK370" s="137">
        <f t="shared" si="49"/>
        <v>0</v>
      </c>
      <c r="BL370" s="14" t="s">
        <v>123</v>
      </c>
      <c r="BM370" s="136" t="s">
        <v>1228</v>
      </c>
    </row>
    <row r="371" spans="2:65" s="1" customFormat="1" ht="16.5" customHeight="1" x14ac:dyDescent="0.2">
      <c r="B371" s="124"/>
      <c r="C371" s="149" t="s">
        <v>1230</v>
      </c>
      <c r="D371" s="149" t="s">
        <v>2752</v>
      </c>
      <c r="E371" s="150" t="s">
        <v>3341</v>
      </c>
      <c r="F371" s="151" t="s">
        <v>3342</v>
      </c>
      <c r="G371" s="152" t="s">
        <v>408</v>
      </c>
      <c r="H371" s="153">
        <v>10</v>
      </c>
      <c r="I371" s="154"/>
      <c r="J371" s="155">
        <f t="shared" si="40"/>
        <v>0</v>
      </c>
      <c r="K371" s="151" t="s">
        <v>122</v>
      </c>
      <c r="L371" s="156"/>
      <c r="M371" s="157" t="s">
        <v>3</v>
      </c>
      <c r="N371" s="158" t="s">
        <v>39</v>
      </c>
      <c r="P371" s="134">
        <f t="shared" si="41"/>
        <v>0</v>
      </c>
      <c r="Q371" s="134">
        <v>6.8599999999999994E-2</v>
      </c>
      <c r="R371" s="134">
        <f t="shared" si="42"/>
        <v>0.68599999999999994</v>
      </c>
      <c r="S371" s="134">
        <v>0</v>
      </c>
      <c r="T371" s="135">
        <f t="shared" si="43"/>
        <v>0</v>
      </c>
      <c r="AR371" s="136" t="s">
        <v>137</v>
      </c>
      <c r="AT371" s="136" t="s">
        <v>2752</v>
      </c>
      <c r="AU371" s="136" t="s">
        <v>68</v>
      </c>
      <c r="AY371" s="14" t="s">
        <v>115</v>
      </c>
      <c r="BE371" s="137">
        <f t="shared" si="44"/>
        <v>0</v>
      </c>
      <c r="BF371" s="137">
        <f t="shared" si="45"/>
        <v>0</v>
      </c>
      <c r="BG371" s="137">
        <f t="shared" si="46"/>
        <v>0</v>
      </c>
      <c r="BH371" s="137">
        <f t="shared" si="47"/>
        <v>0</v>
      </c>
      <c r="BI371" s="137">
        <f t="shared" si="48"/>
        <v>0</v>
      </c>
      <c r="BJ371" s="14" t="s">
        <v>76</v>
      </c>
      <c r="BK371" s="137">
        <f t="shared" si="49"/>
        <v>0</v>
      </c>
      <c r="BL371" s="14" t="s">
        <v>123</v>
      </c>
      <c r="BM371" s="136" t="s">
        <v>1233</v>
      </c>
    </row>
    <row r="372" spans="2:65" s="1" customFormat="1" ht="16.5" customHeight="1" x14ac:dyDescent="0.2">
      <c r="B372" s="124"/>
      <c r="C372" s="149" t="s">
        <v>679</v>
      </c>
      <c r="D372" s="149" t="s">
        <v>2752</v>
      </c>
      <c r="E372" s="150" t="s">
        <v>3343</v>
      </c>
      <c r="F372" s="151" t="s">
        <v>3344</v>
      </c>
      <c r="G372" s="152" t="s">
        <v>408</v>
      </c>
      <c r="H372" s="153">
        <v>10</v>
      </c>
      <c r="I372" s="154"/>
      <c r="J372" s="155">
        <f t="shared" si="40"/>
        <v>0</v>
      </c>
      <c r="K372" s="151" t="s">
        <v>122</v>
      </c>
      <c r="L372" s="156"/>
      <c r="M372" s="157" t="s">
        <v>3</v>
      </c>
      <c r="N372" s="158" t="s">
        <v>39</v>
      </c>
      <c r="P372" s="134">
        <f t="shared" si="41"/>
        <v>0</v>
      </c>
      <c r="Q372" s="134">
        <v>5.8999999999999997E-2</v>
      </c>
      <c r="R372" s="134">
        <f t="shared" si="42"/>
        <v>0.59</v>
      </c>
      <c r="S372" s="134">
        <v>0</v>
      </c>
      <c r="T372" s="135">
        <f t="shared" si="43"/>
        <v>0</v>
      </c>
      <c r="AR372" s="136" t="s">
        <v>137</v>
      </c>
      <c r="AT372" s="136" t="s">
        <v>2752</v>
      </c>
      <c r="AU372" s="136" t="s">
        <v>68</v>
      </c>
      <c r="AY372" s="14" t="s">
        <v>115</v>
      </c>
      <c r="BE372" s="137">
        <f t="shared" si="44"/>
        <v>0</v>
      </c>
      <c r="BF372" s="137">
        <f t="shared" si="45"/>
        <v>0</v>
      </c>
      <c r="BG372" s="137">
        <f t="shared" si="46"/>
        <v>0</v>
      </c>
      <c r="BH372" s="137">
        <f t="shared" si="47"/>
        <v>0</v>
      </c>
      <c r="BI372" s="137">
        <f t="shared" si="48"/>
        <v>0</v>
      </c>
      <c r="BJ372" s="14" t="s">
        <v>76</v>
      </c>
      <c r="BK372" s="137">
        <f t="shared" si="49"/>
        <v>0</v>
      </c>
      <c r="BL372" s="14" t="s">
        <v>123</v>
      </c>
      <c r="BM372" s="136" t="s">
        <v>1236</v>
      </c>
    </row>
    <row r="373" spans="2:65" s="1" customFormat="1" ht="16.5" customHeight="1" x14ac:dyDescent="0.2">
      <c r="B373" s="124"/>
      <c r="C373" s="149" t="s">
        <v>1238</v>
      </c>
      <c r="D373" s="149" t="s">
        <v>2752</v>
      </c>
      <c r="E373" s="150" t="s">
        <v>3345</v>
      </c>
      <c r="F373" s="151" t="s">
        <v>3346</v>
      </c>
      <c r="G373" s="152" t="s">
        <v>408</v>
      </c>
      <c r="H373" s="153">
        <v>10</v>
      </c>
      <c r="I373" s="154"/>
      <c r="J373" s="155">
        <f t="shared" si="40"/>
        <v>0</v>
      </c>
      <c r="K373" s="151" t="s">
        <v>122</v>
      </c>
      <c r="L373" s="156"/>
      <c r="M373" s="157" t="s">
        <v>3</v>
      </c>
      <c r="N373" s="158" t="s">
        <v>39</v>
      </c>
      <c r="P373" s="134">
        <f t="shared" si="41"/>
        <v>0</v>
      </c>
      <c r="Q373" s="134">
        <v>0.06</v>
      </c>
      <c r="R373" s="134">
        <f t="shared" si="42"/>
        <v>0.6</v>
      </c>
      <c r="S373" s="134">
        <v>0</v>
      </c>
      <c r="T373" s="135">
        <f t="shared" si="43"/>
        <v>0</v>
      </c>
      <c r="AR373" s="136" t="s">
        <v>137</v>
      </c>
      <c r="AT373" s="136" t="s">
        <v>2752</v>
      </c>
      <c r="AU373" s="136" t="s">
        <v>68</v>
      </c>
      <c r="AY373" s="14" t="s">
        <v>115</v>
      </c>
      <c r="BE373" s="137">
        <f t="shared" si="44"/>
        <v>0</v>
      </c>
      <c r="BF373" s="137">
        <f t="shared" si="45"/>
        <v>0</v>
      </c>
      <c r="BG373" s="137">
        <f t="shared" si="46"/>
        <v>0</v>
      </c>
      <c r="BH373" s="137">
        <f t="shared" si="47"/>
        <v>0</v>
      </c>
      <c r="BI373" s="137">
        <f t="shared" si="48"/>
        <v>0</v>
      </c>
      <c r="BJ373" s="14" t="s">
        <v>76</v>
      </c>
      <c r="BK373" s="137">
        <f t="shared" si="49"/>
        <v>0</v>
      </c>
      <c r="BL373" s="14" t="s">
        <v>123</v>
      </c>
      <c r="BM373" s="136" t="s">
        <v>1241</v>
      </c>
    </row>
    <row r="374" spans="2:65" s="1" customFormat="1" ht="16.5" customHeight="1" x14ac:dyDescent="0.2">
      <c r="B374" s="124"/>
      <c r="C374" s="149" t="s">
        <v>683</v>
      </c>
      <c r="D374" s="149" t="s">
        <v>2752</v>
      </c>
      <c r="E374" s="150" t="s">
        <v>3347</v>
      </c>
      <c r="F374" s="151" t="s">
        <v>3348</v>
      </c>
      <c r="G374" s="152" t="s">
        <v>223</v>
      </c>
      <c r="H374" s="153">
        <v>2</v>
      </c>
      <c r="I374" s="154"/>
      <c r="J374" s="155">
        <f t="shared" si="40"/>
        <v>0</v>
      </c>
      <c r="K374" s="151" t="s">
        <v>122</v>
      </c>
      <c r="L374" s="156"/>
      <c r="M374" s="157" t="s">
        <v>3</v>
      </c>
      <c r="N374" s="158" t="s">
        <v>39</v>
      </c>
      <c r="P374" s="134">
        <f t="shared" si="41"/>
        <v>0</v>
      </c>
      <c r="Q374" s="134">
        <v>0.55000000000000004</v>
      </c>
      <c r="R374" s="134">
        <f t="shared" si="42"/>
        <v>1.1000000000000001</v>
      </c>
      <c r="S374" s="134">
        <v>0</v>
      </c>
      <c r="T374" s="135">
        <f t="shared" si="43"/>
        <v>0</v>
      </c>
      <c r="AR374" s="136" t="s">
        <v>137</v>
      </c>
      <c r="AT374" s="136" t="s">
        <v>2752</v>
      </c>
      <c r="AU374" s="136" t="s">
        <v>68</v>
      </c>
      <c r="AY374" s="14" t="s">
        <v>115</v>
      </c>
      <c r="BE374" s="137">
        <f t="shared" si="44"/>
        <v>0</v>
      </c>
      <c r="BF374" s="137">
        <f t="shared" si="45"/>
        <v>0</v>
      </c>
      <c r="BG374" s="137">
        <f t="shared" si="46"/>
        <v>0</v>
      </c>
      <c r="BH374" s="137">
        <f t="shared" si="47"/>
        <v>0</v>
      </c>
      <c r="BI374" s="137">
        <f t="shared" si="48"/>
        <v>0</v>
      </c>
      <c r="BJ374" s="14" t="s">
        <v>76</v>
      </c>
      <c r="BK374" s="137">
        <f t="shared" si="49"/>
        <v>0</v>
      </c>
      <c r="BL374" s="14" t="s">
        <v>123</v>
      </c>
      <c r="BM374" s="136" t="s">
        <v>1244</v>
      </c>
    </row>
    <row r="375" spans="2:65" s="1" customFormat="1" ht="16.5" customHeight="1" x14ac:dyDescent="0.2">
      <c r="B375" s="124"/>
      <c r="C375" s="149" t="s">
        <v>1246</v>
      </c>
      <c r="D375" s="149" t="s">
        <v>2752</v>
      </c>
      <c r="E375" s="150" t="s">
        <v>3349</v>
      </c>
      <c r="F375" s="151" t="s">
        <v>3350</v>
      </c>
      <c r="G375" s="152" t="s">
        <v>223</v>
      </c>
      <c r="H375" s="153">
        <v>2</v>
      </c>
      <c r="I375" s="154"/>
      <c r="J375" s="155">
        <f t="shared" si="40"/>
        <v>0</v>
      </c>
      <c r="K375" s="151" t="s">
        <v>122</v>
      </c>
      <c r="L375" s="156"/>
      <c r="M375" s="157" t="s">
        <v>3</v>
      </c>
      <c r="N375" s="158" t="s">
        <v>39</v>
      </c>
      <c r="P375" s="134">
        <f t="shared" si="41"/>
        <v>0</v>
      </c>
      <c r="Q375" s="134">
        <v>0.55000000000000004</v>
      </c>
      <c r="R375" s="134">
        <f t="shared" si="42"/>
        <v>1.1000000000000001</v>
      </c>
      <c r="S375" s="134">
        <v>0</v>
      </c>
      <c r="T375" s="135">
        <f t="shared" si="43"/>
        <v>0</v>
      </c>
      <c r="AR375" s="136" t="s">
        <v>137</v>
      </c>
      <c r="AT375" s="136" t="s">
        <v>2752</v>
      </c>
      <c r="AU375" s="136" t="s">
        <v>68</v>
      </c>
      <c r="AY375" s="14" t="s">
        <v>115</v>
      </c>
      <c r="BE375" s="137">
        <f t="shared" si="44"/>
        <v>0</v>
      </c>
      <c r="BF375" s="137">
        <f t="shared" si="45"/>
        <v>0</v>
      </c>
      <c r="BG375" s="137">
        <f t="shared" si="46"/>
        <v>0</v>
      </c>
      <c r="BH375" s="137">
        <f t="shared" si="47"/>
        <v>0</v>
      </c>
      <c r="BI375" s="137">
        <f t="shared" si="48"/>
        <v>0</v>
      </c>
      <c r="BJ375" s="14" t="s">
        <v>76</v>
      </c>
      <c r="BK375" s="137">
        <f t="shared" si="49"/>
        <v>0</v>
      </c>
      <c r="BL375" s="14" t="s">
        <v>123</v>
      </c>
      <c r="BM375" s="136" t="s">
        <v>1249</v>
      </c>
    </row>
    <row r="376" spans="2:65" s="1" customFormat="1" ht="16.5" customHeight="1" x14ac:dyDescent="0.2">
      <c r="B376" s="124"/>
      <c r="C376" s="149" t="s">
        <v>686</v>
      </c>
      <c r="D376" s="149" t="s">
        <v>2752</v>
      </c>
      <c r="E376" s="150" t="s">
        <v>3351</v>
      </c>
      <c r="F376" s="151" t="s">
        <v>3352</v>
      </c>
      <c r="G376" s="152" t="s">
        <v>223</v>
      </c>
      <c r="H376" s="153">
        <v>2</v>
      </c>
      <c r="I376" s="154"/>
      <c r="J376" s="155">
        <f t="shared" si="40"/>
        <v>0</v>
      </c>
      <c r="K376" s="151" t="s">
        <v>122</v>
      </c>
      <c r="L376" s="156"/>
      <c r="M376" s="157" t="s">
        <v>3</v>
      </c>
      <c r="N376" s="158" t="s">
        <v>39</v>
      </c>
      <c r="P376" s="134">
        <f t="shared" si="41"/>
        <v>0</v>
      </c>
      <c r="Q376" s="134">
        <v>0.55000000000000004</v>
      </c>
      <c r="R376" s="134">
        <f t="shared" si="42"/>
        <v>1.1000000000000001</v>
      </c>
      <c r="S376" s="134">
        <v>0</v>
      </c>
      <c r="T376" s="135">
        <f t="shared" si="43"/>
        <v>0</v>
      </c>
      <c r="AR376" s="136" t="s">
        <v>137</v>
      </c>
      <c r="AT376" s="136" t="s">
        <v>2752</v>
      </c>
      <c r="AU376" s="136" t="s">
        <v>68</v>
      </c>
      <c r="AY376" s="14" t="s">
        <v>115</v>
      </c>
      <c r="BE376" s="137">
        <f t="shared" si="44"/>
        <v>0</v>
      </c>
      <c r="BF376" s="137">
        <f t="shared" si="45"/>
        <v>0</v>
      </c>
      <c r="BG376" s="137">
        <f t="shared" si="46"/>
        <v>0</v>
      </c>
      <c r="BH376" s="137">
        <f t="shared" si="47"/>
        <v>0</v>
      </c>
      <c r="BI376" s="137">
        <f t="shared" si="48"/>
        <v>0</v>
      </c>
      <c r="BJ376" s="14" t="s">
        <v>76</v>
      </c>
      <c r="BK376" s="137">
        <f t="shared" si="49"/>
        <v>0</v>
      </c>
      <c r="BL376" s="14" t="s">
        <v>123</v>
      </c>
      <c r="BM376" s="136" t="s">
        <v>1252</v>
      </c>
    </row>
    <row r="377" spans="2:65" s="1" customFormat="1" ht="16.5" customHeight="1" x14ac:dyDescent="0.2">
      <c r="B377" s="124"/>
      <c r="C377" s="149" t="s">
        <v>1254</v>
      </c>
      <c r="D377" s="149" t="s">
        <v>2752</v>
      </c>
      <c r="E377" s="150" t="s">
        <v>3353</v>
      </c>
      <c r="F377" s="151" t="s">
        <v>3354</v>
      </c>
      <c r="G377" s="152" t="s">
        <v>223</v>
      </c>
      <c r="H377" s="153">
        <v>2</v>
      </c>
      <c r="I377" s="154"/>
      <c r="J377" s="155">
        <f t="shared" si="40"/>
        <v>0</v>
      </c>
      <c r="K377" s="151" t="s">
        <v>122</v>
      </c>
      <c r="L377" s="156"/>
      <c r="M377" s="157" t="s">
        <v>3</v>
      </c>
      <c r="N377" s="158" t="s">
        <v>39</v>
      </c>
      <c r="P377" s="134">
        <f t="shared" si="41"/>
        <v>0</v>
      </c>
      <c r="Q377" s="134">
        <v>0.55000000000000004</v>
      </c>
      <c r="R377" s="134">
        <f t="shared" si="42"/>
        <v>1.1000000000000001</v>
      </c>
      <c r="S377" s="134">
        <v>0</v>
      </c>
      <c r="T377" s="135">
        <f t="shared" si="43"/>
        <v>0</v>
      </c>
      <c r="AR377" s="136" t="s">
        <v>137</v>
      </c>
      <c r="AT377" s="136" t="s">
        <v>2752</v>
      </c>
      <c r="AU377" s="136" t="s">
        <v>68</v>
      </c>
      <c r="AY377" s="14" t="s">
        <v>115</v>
      </c>
      <c r="BE377" s="137">
        <f t="shared" si="44"/>
        <v>0</v>
      </c>
      <c r="BF377" s="137">
        <f t="shared" si="45"/>
        <v>0</v>
      </c>
      <c r="BG377" s="137">
        <f t="shared" si="46"/>
        <v>0</v>
      </c>
      <c r="BH377" s="137">
        <f t="shared" si="47"/>
        <v>0</v>
      </c>
      <c r="BI377" s="137">
        <f t="shared" si="48"/>
        <v>0</v>
      </c>
      <c r="BJ377" s="14" t="s">
        <v>76</v>
      </c>
      <c r="BK377" s="137">
        <f t="shared" si="49"/>
        <v>0</v>
      </c>
      <c r="BL377" s="14" t="s">
        <v>123</v>
      </c>
      <c r="BM377" s="136" t="s">
        <v>1258</v>
      </c>
    </row>
    <row r="378" spans="2:65" s="1" customFormat="1" ht="16.5" customHeight="1" x14ac:dyDescent="0.2">
      <c r="B378" s="124"/>
      <c r="C378" s="149" t="s">
        <v>690</v>
      </c>
      <c r="D378" s="149" t="s">
        <v>2752</v>
      </c>
      <c r="E378" s="150" t="s">
        <v>3355</v>
      </c>
      <c r="F378" s="151" t="s">
        <v>3356</v>
      </c>
      <c r="G378" s="152" t="s">
        <v>223</v>
      </c>
      <c r="H378" s="153">
        <v>4</v>
      </c>
      <c r="I378" s="154"/>
      <c r="J378" s="155">
        <f t="shared" si="40"/>
        <v>0</v>
      </c>
      <c r="K378" s="151" t="s">
        <v>122</v>
      </c>
      <c r="L378" s="156"/>
      <c r="M378" s="157" t="s">
        <v>3</v>
      </c>
      <c r="N378" s="158" t="s">
        <v>39</v>
      </c>
      <c r="P378" s="134">
        <f t="shared" si="41"/>
        <v>0</v>
      </c>
      <c r="Q378" s="134">
        <v>2.234</v>
      </c>
      <c r="R378" s="134">
        <f t="shared" si="42"/>
        <v>8.9359999999999999</v>
      </c>
      <c r="S378" s="134">
        <v>0</v>
      </c>
      <c r="T378" s="135">
        <f t="shared" si="43"/>
        <v>0</v>
      </c>
      <c r="AR378" s="136" t="s">
        <v>137</v>
      </c>
      <c r="AT378" s="136" t="s">
        <v>2752</v>
      </c>
      <c r="AU378" s="136" t="s">
        <v>68</v>
      </c>
      <c r="AY378" s="14" t="s">
        <v>115</v>
      </c>
      <c r="BE378" s="137">
        <f t="shared" si="44"/>
        <v>0</v>
      </c>
      <c r="BF378" s="137">
        <f t="shared" si="45"/>
        <v>0</v>
      </c>
      <c r="BG378" s="137">
        <f t="shared" si="46"/>
        <v>0</v>
      </c>
      <c r="BH378" s="137">
        <f t="shared" si="47"/>
        <v>0</v>
      </c>
      <c r="BI378" s="137">
        <f t="shared" si="48"/>
        <v>0</v>
      </c>
      <c r="BJ378" s="14" t="s">
        <v>76</v>
      </c>
      <c r="BK378" s="137">
        <f t="shared" si="49"/>
        <v>0</v>
      </c>
      <c r="BL378" s="14" t="s">
        <v>123</v>
      </c>
      <c r="BM378" s="136" t="s">
        <v>1262</v>
      </c>
    </row>
    <row r="379" spans="2:65" s="1" customFormat="1" ht="16.5" customHeight="1" x14ac:dyDescent="0.2">
      <c r="B379" s="124"/>
      <c r="C379" s="149" t="s">
        <v>1263</v>
      </c>
      <c r="D379" s="149" t="s">
        <v>2752</v>
      </c>
      <c r="E379" s="150" t="s">
        <v>3357</v>
      </c>
      <c r="F379" s="151" t="s">
        <v>3358</v>
      </c>
      <c r="G379" s="152" t="s">
        <v>223</v>
      </c>
      <c r="H379" s="153">
        <v>4</v>
      </c>
      <c r="I379" s="154"/>
      <c r="J379" s="155">
        <f t="shared" si="40"/>
        <v>0</v>
      </c>
      <c r="K379" s="151" t="s">
        <v>122</v>
      </c>
      <c r="L379" s="156"/>
      <c r="M379" s="157" t="s">
        <v>3</v>
      </c>
      <c r="N379" s="158" t="s">
        <v>39</v>
      </c>
      <c r="P379" s="134">
        <f t="shared" si="41"/>
        <v>0</v>
      </c>
      <c r="Q379" s="134">
        <v>2.4289999999999998</v>
      </c>
      <c r="R379" s="134">
        <f t="shared" si="42"/>
        <v>9.7159999999999993</v>
      </c>
      <c r="S379" s="134">
        <v>0</v>
      </c>
      <c r="T379" s="135">
        <f t="shared" si="43"/>
        <v>0</v>
      </c>
      <c r="AR379" s="136" t="s">
        <v>137</v>
      </c>
      <c r="AT379" s="136" t="s">
        <v>2752</v>
      </c>
      <c r="AU379" s="136" t="s">
        <v>68</v>
      </c>
      <c r="AY379" s="14" t="s">
        <v>115</v>
      </c>
      <c r="BE379" s="137">
        <f t="shared" si="44"/>
        <v>0</v>
      </c>
      <c r="BF379" s="137">
        <f t="shared" si="45"/>
        <v>0</v>
      </c>
      <c r="BG379" s="137">
        <f t="shared" si="46"/>
        <v>0</v>
      </c>
      <c r="BH379" s="137">
        <f t="shared" si="47"/>
        <v>0</v>
      </c>
      <c r="BI379" s="137">
        <f t="shared" si="48"/>
        <v>0</v>
      </c>
      <c r="BJ379" s="14" t="s">
        <v>76</v>
      </c>
      <c r="BK379" s="137">
        <f t="shared" si="49"/>
        <v>0</v>
      </c>
      <c r="BL379" s="14" t="s">
        <v>123</v>
      </c>
      <c r="BM379" s="136" t="s">
        <v>1266</v>
      </c>
    </row>
    <row r="380" spans="2:65" s="1" customFormat="1" ht="16.5" customHeight="1" x14ac:dyDescent="0.2">
      <c r="B380" s="124"/>
      <c r="C380" s="149" t="s">
        <v>693</v>
      </c>
      <c r="D380" s="149" t="s">
        <v>2752</v>
      </c>
      <c r="E380" s="150" t="s">
        <v>3359</v>
      </c>
      <c r="F380" s="151" t="s">
        <v>3360</v>
      </c>
      <c r="G380" s="152" t="s">
        <v>223</v>
      </c>
      <c r="H380" s="153">
        <v>4</v>
      </c>
      <c r="I380" s="154"/>
      <c r="J380" s="155">
        <f t="shared" si="40"/>
        <v>0</v>
      </c>
      <c r="K380" s="151" t="s">
        <v>122</v>
      </c>
      <c r="L380" s="156"/>
      <c r="M380" s="157" t="s">
        <v>3</v>
      </c>
      <c r="N380" s="158" t="s">
        <v>39</v>
      </c>
      <c r="P380" s="134">
        <f t="shared" si="41"/>
        <v>0</v>
      </c>
      <c r="Q380" s="134">
        <v>2.4289999999999998</v>
      </c>
      <c r="R380" s="134">
        <f t="shared" si="42"/>
        <v>9.7159999999999993</v>
      </c>
      <c r="S380" s="134">
        <v>0</v>
      </c>
      <c r="T380" s="135">
        <f t="shared" si="43"/>
        <v>0</v>
      </c>
      <c r="AR380" s="136" t="s">
        <v>137</v>
      </c>
      <c r="AT380" s="136" t="s">
        <v>2752</v>
      </c>
      <c r="AU380" s="136" t="s">
        <v>68</v>
      </c>
      <c r="AY380" s="14" t="s">
        <v>115</v>
      </c>
      <c r="BE380" s="137">
        <f t="shared" si="44"/>
        <v>0</v>
      </c>
      <c r="BF380" s="137">
        <f t="shared" si="45"/>
        <v>0</v>
      </c>
      <c r="BG380" s="137">
        <f t="shared" si="46"/>
        <v>0</v>
      </c>
      <c r="BH380" s="137">
        <f t="shared" si="47"/>
        <v>0</v>
      </c>
      <c r="BI380" s="137">
        <f t="shared" si="48"/>
        <v>0</v>
      </c>
      <c r="BJ380" s="14" t="s">
        <v>76</v>
      </c>
      <c r="BK380" s="137">
        <f t="shared" si="49"/>
        <v>0</v>
      </c>
      <c r="BL380" s="14" t="s">
        <v>123</v>
      </c>
      <c r="BM380" s="136" t="s">
        <v>1270</v>
      </c>
    </row>
    <row r="381" spans="2:65" s="1" customFormat="1" ht="16.5" customHeight="1" x14ac:dyDescent="0.2">
      <c r="B381" s="124"/>
      <c r="C381" s="149" t="s">
        <v>1271</v>
      </c>
      <c r="D381" s="149" t="s">
        <v>2752</v>
      </c>
      <c r="E381" s="150" t="s">
        <v>3361</v>
      </c>
      <c r="F381" s="151" t="s">
        <v>3362</v>
      </c>
      <c r="G381" s="152" t="s">
        <v>408</v>
      </c>
      <c r="H381" s="153">
        <v>5</v>
      </c>
      <c r="I381" s="154"/>
      <c r="J381" s="155">
        <f t="shared" si="40"/>
        <v>0</v>
      </c>
      <c r="K381" s="151" t="s">
        <v>122</v>
      </c>
      <c r="L381" s="156"/>
      <c r="M381" s="157" t="s">
        <v>3</v>
      </c>
      <c r="N381" s="158" t="s">
        <v>39</v>
      </c>
      <c r="P381" s="134">
        <f t="shared" si="41"/>
        <v>0</v>
      </c>
      <c r="Q381" s="134">
        <v>0</v>
      </c>
      <c r="R381" s="134">
        <f t="shared" si="42"/>
        <v>0</v>
      </c>
      <c r="S381" s="134">
        <v>0</v>
      </c>
      <c r="T381" s="135">
        <f t="shared" si="43"/>
        <v>0</v>
      </c>
      <c r="AR381" s="136" t="s">
        <v>137</v>
      </c>
      <c r="AT381" s="136" t="s">
        <v>2752</v>
      </c>
      <c r="AU381" s="136" t="s">
        <v>68</v>
      </c>
      <c r="AY381" s="14" t="s">
        <v>115</v>
      </c>
      <c r="BE381" s="137">
        <f t="shared" si="44"/>
        <v>0</v>
      </c>
      <c r="BF381" s="137">
        <f t="shared" si="45"/>
        <v>0</v>
      </c>
      <c r="BG381" s="137">
        <f t="shared" si="46"/>
        <v>0</v>
      </c>
      <c r="BH381" s="137">
        <f t="shared" si="47"/>
        <v>0</v>
      </c>
      <c r="BI381" s="137">
        <f t="shared" si="48"/>
        <v>0</v>
      </c>
      <c r="BJ381" s="14" t="s">
        <v>76</v>
      </c>
      <c r="BK381" s="137">
        <f t="shared" si="49"/>
        <v>0</v>
      </c>
      <c r="BL381" s="14" t="s">
        <v>123</v>
      </c>
      <c r="BM381" s="136" t="s">
        <v>1274</v>
      </c>
    </row>
    <row r="382" spans="2:65" s="1" customFormat="1" ht="16.5" customHeight="1" x14ac:dyDescent="0.2">
      <c r="B382" s="124"/>
      <c r="C382" s="149" t="s">
        <v>697</v>
      </c>
      <c r="D382" s="149" t="s">
        <v>2752</v>
      </c>
      <c r="E382" s="150" t="s">
        <v>3363</v>
      </c>
      <c r="F382" s="151" t="s">
        <v>3364</v>
      </c>
      <c r="G382" s="152" t="s">
        <v>408</v>
      </c>
      <c r="H382" s="153">
        <v>5</v>
      </c>
      <c r="I382" s="154"/>
      <c r="J382" s="155">
        <f t="shared" si="40"/>
        <v>0</v>
      </c>
      <c r="K382" s="151" t="s">
        <v>122</v>
      </c>
      <c r="L382" s="156"/>
      <c r="M382" s="157" t="s">
        <v>3</v>
      </c>
      <c r="N382" s="158" t="s">
        <v>39</v>
      </c>
      <c r="P382" s="134">
        <f t="shared" si="41"/>
        <v>0</v>
      </c>
      <c r="Q382" s="134">
        <v>0</v>
      </c>
      <c r="R382" s="134">
        <f t="shared" si="42"/>
        <v>0</v>
      </c>
      <c r="S382" s="134">
        <v>0</v>
      </c>
      <c r="T382" s="135">
        <f t="shared" si="43"/>
        <v>0</v>
      </c>
      <c r="AR382" s="136" t="s">
        <v>137</v>
      </c>
      <c r="AT382" s="136" t="s">
        <v>2752</v>
      </c>
      <c r="AU382" s="136" t="s">
        <v>68</v>
      </c>
      <c r="AY382" s="14" t="s">
        <v>115</v>
      </c>
      <c r="BE382" s="137">
        <f t="shared" si="44"/>
        <v>0</v>
      </c>
      <c r="BF382" s="137">
        <f t="shared" si="45"/>
        <v>0</v>
      </c>
      <c r="BG382" s="137">
        <f t="shared" si="46"/>
        <v>0</v>
      </c>
      <c r="BH382" s="137">
        <f t="shared" si="47"/>
        <v>0</v>
      </c>
      <c r="BI382" s="137">
        <f t="shared" si="48"/>
        <v>0</v>
      </c>
      <c r="BJ382" s="14" t="s">
        <v>76</v>
      </c>
      <c r="BK382" s="137">
        <f t="shared" si="49"/>
        <v>0</v>
      </c>
      <c r="BL382" s="14" t="s">
        <v>123</v>
      </c>
      <c r="BM382" s="136" t="s">
        <v>1277</v>
      </c>
    </row>
    <row r="383" spans="2:65" s="1" customFormat="1" ht="16.5" customHeight="1" x14ac:dyDescent="0.2">
      <c r="B383" s="124"/>
      <c r="C383" s="149" t="s">
        <v>1278</v>
      </c>
      <c r="D383" s="149" t="s">
        <v>2752</v>
      </c>
      <c r="E383" s="150" t="s">
        <v>3365</v>
      </c>
      <c r="F383" s="151" t="s">
        <v>3366</v>
      </c>
      <c r="G383" s="152" t="s">
        <v>408</v>
      </c>
      <c r="H383" s="153">
        <v>5</v>
      </c>
      <c r="I383" s="154"/>
      <c r="J383" s="155">
        <f t="shared" si="40"/>
        <v>0</v>
      </c>
      <c r="K383" s="151" t="s">
        <v>122</v>
      </c>
      <c r="L383" s="156"/>
      <c r="M383" s="157" t="s">
        <v>3</v>
      </c>
      <c r="N383" s="158" t="s">
        <v>39</v>
      </c>
      <c r="P383" s="134">
        <f t="shared" si="41"/>
        <v>0</v>
      </c>
      <c r="Q383" s="134">
        <v>0</v>
      </c>
      <c r="R383" s="134">
        <f t="shared" si="42"/>
        <v>0</v>
      </c>
      <c r="S383" s="134">
        <v>0</v>
      </c>
      <c r="T383" s="135">
        <f t="shared" si="43"/>
        <v>0</v>
      </c>
      <c r="AR383" s="136" t="s">
        <v>137</v>
      </c>
      <c r="AT383" s="136" t="s">
        <v>2752</v>
      </c>
      <c r="AU383" s="136" t="s">
        <v>68</v>
      </c>
      <c r="AY383" s="14" t="s">
        <v>115</v>
      </c>
      <c r="BE383" s="137">
        <f t="shared" si="44"/>
        <v>0</v>
      </c>
      <c r="BF383" s="137">
        <f t="shared" si="45"/>
        <v>0</v>
      </c>
      <c r="BG383" s="137">
        <f t="shared" si="46"/>
        <v>0</v>
      </c>
      <c r="BH383" s="137">
        <f t="shared" si="47"/>
        <v>0</v>
      </c>
      <c r="BI383" s="137">
        <f t="shared" si="48"/>
        <v>0</v>
      </c>
      <c r="BJ383" s="14" t="s">
        <v>76</v>
      </c>
      <c r="BK383" s="137">
        <f t="shared" si="49"/>
        <v>0</v>
      </c>
      <c r="BL383" s="14" t="s">
        <v>123</v>
      </c>
      <c r="BM383" s="136" t="s">
        <v>1281</v>
      </c>
    </row>
    <row r="384" spans="2:65" s="1" customFormat="1" ht="16.5" customHeight="1" x14ac:dyDescent="0.2">
      <c r="B384" s="124"/>
      <c r="C384" s="149" t="s">
        <v>700</v>
      </c>
      <c r="D384" s="149" t="s">
        <v>2752</v>
      </c>
      <c r="E384" s="150" t="s">
        <v>3367</v>
      </c>
      <c r="F384" s="151" t="s">
        <v>3368</v>
      </c>
      <c r="G384" s="152" t="s">
        <v>408</v>
      </c>
      <c r="H384" s="153">
        <v>1</v>
      </c>
      <c r="I384" s="154"/>
      <c r="J384" s="155">
        <f t="shared" si="40"/>
        <v>0</v>
      </c>
      <c r="K384" s="151" t="s">
        <v>122</v>
      </c>
      <c r="L384" s="156"/>
      <c r="M384" s="157" t="s">
        <v>3</v>
      </c>
      <c r="N384" s="158" t="s">
        <v>39</v>
      </c>
      <c r="P384" s="134">
        <f t="shared" si="41"/>
        <v>0</v>
      </c>
      <c r="Q384" s="134">
        <v>0</v>
      </c>
      <c r="R384" s="134">
        <f t="shared" si="42"/>
        <v>0</v>
      </c>
      <c r="S384" s="134">
        <v>0</v>
      </c>
      <c r="T384" s="135">
        <f t="shared" si="43"/>
        <v>0</v>
      </c>
      <c r="AR384" s="136" t="s">
        <v>137</v>
      </c>
      <c r="AT384" s="136" t="s">
        <v>2752</v>
      </c>
      <c r="AU384" s="136" t="s">
        <v>68</v>
      </c>
      <c r="AY384" s="14" t="s">
        <v>115</v>
      </c>
      <c r="BE384" s="137">
        <f t="shared" si="44"/>
        <v>0</v>
      </c>
      <c r="BF384" s="137">
        <f t="shared" si="45"/>
        <v>0</v>
      </c>
      <c r="BG384" s="137">
        <f t="shared" si="46"/>
        <v>0</v>
      </c>
      <c r="BH384" s="137">
        <f t="shared" si="47"/>
        <v>0</v>
      </c>
      <c r="BI384" s="137">
        <f t="shared" si="48"/>
        <v>0</v>
      </c>
      <c r="BJ384" s="14" t="s">
        <v>76</v>
      </c>
      <c r="BK384" s="137">
        <f t="shared" si="49"/>
        <v>0</v>
      </c>
      <c r="BL384" s="14" t="s">
        <v>123</v>
      </c>
      <c r="BM384" s="136" t="s">
        <v>1284</v>
      </c>
    </row>
    <row r="385" spans="2:65" s="1" customFormat="1" ht="16.5" customHeight="1" x14ac:dyDescent="0.2">
      <c r="B385" s="124"/>
      <c r="C385" s="149" t="s">
        <v>1285</v>
      </c>
      <c r="D385" s="149" t="s">
        <v>2752</v>
      </c>
      <c r="E385" s="150" t="s">
        <v>3369</v>
      </c>
      <c r="F385" s="151" t="s">
        <v>3370</v>
      </c>
      <c r="G385" s="152" t="s">
        <v>128</v>
      </c>
      <c r="H385" s="153">
        <v>10</v>
      </c>
      <c r="I385" s="154"/>
      <c r="J385" s="155">
        <f t="shared" si="40"/>
        <v>0</v>
      </c>
      <c r="K385" s="151" t="s">
        <v>122</v>
      </c>
      <c r="L385" s="156"/>
      <c r="M385" s="157" t="s">
        <v>3</v>
      </c>
      <c r="N385" s="158" t="s">
        <v>39</v>
      </c>
      <c r="P385" s="134">
        <f t="shared" si="41"/>
        <v>0</v>
      </c>
      <c r="Q385" s="134">
        <v>0</v>
      </c>
      <c r="R385" s="134">
        <f t="shared" si="42"/>
        <v>0</v>
      </c>
      <c r="S385" s="134">
        <v>0</v>
      </c>
      <c r="T385" s="135">
        <f t="shared" si="43"/>
        <v>0</v>
      </c>
      <c r="AR385" s="136" t="s">
        <v>137</v>
      </c>
      <c r="AT385" s="136" t="s">
        <v>2752</v>
      </c>
      <c r="AU385" s="136" t="s">
        <v>68</v>
      </c>
      <c r="AY385" s="14" t="s">
        <v>115</v>
      </c>
      <c r="BE385" s="137">
        <f t="shared" si="44"/>
        <v>0</v>
      </c>
      <c r="BF385" s="137">
        <f t="shared" si="45"/>
        <v>0</v>
      </c>
      <c r="BG385" s="137">
        <f t="shared" si="46"/>
        <v>0</v>
      </c>
      <c r="BH385" s="137">
        <f t="shared" si="47"/>
        <v>0</v>
      </c>
      <c r="BI385" s="137">
        <f t="shared" si="48"/>
        <v>0</v>
      </c>
      <c r="BJ385" s="14" t="s">
        <v>76</v>
      </c>
      <c r="BK385" s="137">
        <f t="shared" si="49"/>
        <v>0</v>
      </c>
      <c r="BL385" s="14" t="s">
        <v>123</v>
      </c>
      <c r="BM385" s="136" t="s">
        <v>1288</v>
      </c>
    </row>
    <row r="386" spans="2:65" s="1" customFormat="1" ht="16.5" customHeight="1" x14ac:dyDescent="0.2">
      <c r="B386" s="124"/>
      <c r="C386" s="149" t="s">
        <v>704</v>
      </c>
      <c r="D386" s="149" t="s">
        <v>2752</v>
      </c>
      <c r="E386" s="150" t="s">
        <v>3371</v>
      </c>
      <c r="F386" s="151" t="s">
        <v>3372</v>
      </c>
      <c r="G386" s="152" t="s">
        <v>147</v>
      </c>
      <c r="H386" s="153">
        <v>5</v>
      </c>
      <c r="I386" s="154"/>
      <c r="J386" s="155">
        <f t="shared" si="40"/>
        <v>0</v>
      </c>
      <c r="K386" s="151" t="s">
        <v>122</v>
      </c>
      <c r="L386" s="156"/>
      <c r="M386" s="157" t="s">
        <v>3</v>
      </c>
      <c r="N386" s="158" t="s">
        <v>39</v>
      </c>
      <c r="P386" s="134">
        <f t="shared" si="41"/>
        <v>0</v>
      </c>
      <c r="Q386" s="134">
        <v>0</v>
      </c>
      <c r="R386" s="134">
        <f t="shared" si="42"/>
        <v>0</v>
      </c>
      <c r="S386" s="134">
        <v>0</v>
      </c>
      <c r="T386" s="135">
        <f t="shared" si="43"/>
        <v>0</v>
      </c>
      <c r="AR386" s="136" t="s">
        <v>137</v>
      </c>
      <c r="AT386" s="136" t="s">
        <v>2752</v>
      </c>
      <c r="AU386" s="136" t="s">
        <v>68</v>
      </c>
      <c r="AY386" s="14" t="s">
        <v>115</v>
      </c>
      <c r="BE386" s="137">
        <f t="shared" si="44"/>
        <v>0</v>
      </c>
      <c r="BF386" s="137">
        <f t="shared" si="45"/>
        <v>0</v>
      </c>
      <c r="BG386" s="137">
        <f t="shared" si="46"/>
        <v>0</v>
      </c>
      <c r="BH386" s="137">
        <f t="shared" si="47"/>
        <v>0</v>
      </c>
      <c r="BI386" s="137">
        <f t="shared" si="48"/>
        <v>0</v>
      </c>
      <c r="BJ386" s="14" t="s">
        <v>76</v>
      </c>
      <c r="BK386" s="137">
        <f t="shared" si="49"/>
        <v>0</v>
      </c>
      <c r="BL386" s="14" t="s">
        <v>123</v>
      </c>
      <c r="BM386" s="136" t="s">
        <v>1291</v>
      </c>
    </row>
    <row r="387" spans="2:65" s="1" customFormat="1" ht="16.5" customHeight="1" x14ac:dyDescent="0.2">
      <c r="B387" s="124"/>
      <c r="C387" s="149" t="s">
        <v>1292</v>
      </c>
      <c r="D387" s="149" t="s">
        <v>2752</v>
      </c>
      <c r="E387" s="150" t="s">
        <v>3373</v>
      </c>
      <c r="F387" s="151" t="s">
        <v>3374</v>
      </c>
      <c r="G387" s="152" t="s">
        <v>147</v>
      </c>
      <c r="H387" s="153">
        <v>5</v>
      </c>
      <c r="I387" s="154"/>
      <c r="J387" s="155">
        <f t="shared" si="40"/>
        <v>0</v>
      </c>
      <c r="K387" s="151" t="s">
        <v>122</v>
      </c>
      <c r="L387" s="156"/>
      <c r="M387" s="157" t="s">
        <v>3</v>
      </c>
      <c r="N387" s="158" t="s">
        <v>39</v>
      </c>
      <c r="P387" s="134">
        <f t="shared" si="41"/>
        <v>0</v>
      </c>
      <c r="Q387" s="134">
        <v>0</v>
      </c>
      <c r="R387" s="134">
        <f t="shared" si="42"/>
        <v>0</v>
      </c>
      <c r="S387" s="134">
        <v>0</v>
      </c>
      <c r="T387" s="135">
        <f t="shared" si="43"/>
        <v>0</v>
      </c>
      <c r="AR387" s="136" t="s">
        <v>137</v>
      </c>
      <c r="AT387" s="136" t="s">
        <v>2752</v>
      </c>
      <c r="AU387" s="136" t="s">
        <v>68</v>
      </c>
      <c r="AY387" s="14" t="s">
        <v>115</v>
      </c>
      <c r="BE387" s="137">
        <f t="shared" si="44"/>
        <v>0</v>
      </c>
      <c r="BF387" s="137">
        <f t="shared" si="45"/>
        <v>0</v>
      </c>
      <c r="BG387" s="137">
        <f t="shared" si="46"/>
        <v>0</v>
      </c>
      <c r="BH387" s="137">
        <f t="shared" si="47"/>
        <v>0</v>
      </c>
      <c r="BI387" s="137">
        <f t="shared" si="48"/>
        <v>0</v>
      </c>
      <c r="BJ387" s="14" t="s">
        <v>76</v>
      </c>
      <c r="BK387" s="137">
        <f t="shared" si="49"/>
        <v>0</v>
      </c>
      <c r="BL387" s="14" t="s">
        <v>123</v>
      </c>
      <c r="BM387" s="136" t="s">
        <v>1295</v>
      </c>
    </row>
    <row r="388" spans="2:65" s="1" customFormat="1" ht="16.5" customHeight="1" x14ac:dyDescent="0.2">
      <c r="B388" s="124"/>
      <c r="C388" s="149" t="s">
        <v>707</v>
      </c>
      <c r="D388" s="149" t="s">
        <v>2752</v>
      </c>
      <c r="E388" s="150" t="s">
        <v>3375</v>
      </c>
      <c r="F388" s="151" t="s">
        <v>3376</v>
      </c>
      <c r="G388" s="152" t="s">
        <v>147</v>
      </c>
      <c r="H388" s="153">
        <v>5</v>
      </c>
      <c r="I388" s="154"/>
      <c r="J388" s="155">
        <f t="shared" si="40"/>
        <v>0</v>
      </c>
      <c r="K388" s="151" t="s">
        <v>122</v>
      </c>
      <c r="L388" s="156"/>
      <c r="M388" s="157" t="s">
        <v>3</v>
      </c>
      <c r="N388" s="158" t="s">
        <v>39</v>
      </c>
      <c r="P388" s="134">
        <f t="shared" si="41"/>
        <v>0</v>
      </c>
      <c r="Q388" s="134">
        <v>0</v>
      </c>
      <c r="R388" s="134">
        <f t="shared" si="42"/>
        <v>0</v>
      </c>
      <c r="S388" s="134">
        <v>0</v>
      </c>
      <c r="T388" s="135">
        <f t="shared" si="43"/>
        <v>0</v>
      </c>
      <c r="AR388" s="136" t="s">
        <v>137</v>
      </c>
      <c r="AT388" s="136" t="s">
        <v>2752</v>
      </c>
      <c r="AU388" s="136" t="s">
        <v>68</v>
      </c>
      <c r="AY388" s="14" t="s">
        <v>115</v>
      </c>
      <c r="BE388" s="137">
        <f t="shared" si="44"/>
        <v>0</v>
      </c>
      <c r="BF388" s="137">
        <f t="shared" si="45"/>
        <v>0</v>
      </c>
      <c r="BG388" s="137">
        <f t="shared" si="46"/>
        <v>0</v>
      </c>
      <c r="BH388" s="137">
        <f t="shared" si="47"/>
        <v>0</v>
      </c>
      <c r="BI388" s="137">
        <f t="shared" si="48"/>
        <v>0</v>
      </c>
      <c r="BJ388" s="14" t="s">
        <v>76</v>
      </c>
      <c r="BK388" s="137">
        <f t="shared" si="49"/>
        <v>0</v>
      </c>
      <c r="BL388" s="14" t="s">
        <v>123</v>
      </c>
      <c r="BM388" s="136" t="s">
        <v>1298</v>
      </c>
    </row>
    <row r="389" spans="2:65" s="1" customFormat="1" ht="16.5" customHeight="1" x14ac:dyDescent="0.2">
      <c r="B389" s="124"/>
      <c r="C389" s="149" t="s">
        <v>1299</v>
      </c>
      <c r="D389" s="149" t="s">
        <v>2752</v>
      </c>
      <c r="E389" s="150" t="s">
        <v>3377</v>
      </c>
      <c r="F389" s="151" t="s">
        <v>3378</v>
      </c>
      <c r="G389" s="152" t="s">
        <v>147</v>
      </c>
      <c r="H389" s="153">
        <v>5</v>
      </c>
      <c r="I389" s="154"/>
      <c r="J389" s="155">
        <f t="shared" si="40"/>
        <v>0</v>
      </c>
      <c r="K389" s="151" t="s">
        <v>122</v>
      </c>
      <c r="L389" s="156"/>
      <c r="M389" s="159" t="s">
        <v>3</v>
      </c>
      <c r="N389" s="160" t="s">
        <v>39</v>
      </c>
      <c r="O389" s="143"/>
      <c r="P389" s="147">
        <f t="shared" si="41"/>
        <v>0</v>
      </c>
      <c r="Q389" s="147">
        <v>0</v>
      </c>
      <c r="R389" s="147">
        <f t="shared" si="42"/>
        <v>0</v>
      </c>
      <c r="S389" s="147">
        <v>0</v>
      </c>
      <c r="T389" s="148">
        <f t="shared" si="43"/>
        <v>0</v>
      </c>
      <c r="AR389" s="136" t="s">
        <v>137</v>
      </c>
      <c r="AT389" s="136" t="s">
        <v>2752</v>
      </c>
      <c r="AU389" s="136" t="s">
        <v>68</v>
      </c>
      <c r="AY389" s="14" t="s">
        <v>115</v>
      </c>
      <c r="BE389" s="137">
        <f t="shared" si="44"/>
        <v>0</v>
      </c>
      <c r="BF389" s="137">
        <f t="shared" si="45"/>
        <v>0</v>
      </c>
      <c r="BG389" s="137">
        <f t="shared" si="46"/>
        <v>0</v>
      </c>
      <c r="BH389" s="137">
        <f t="shared" si="47"/>
        <v>0</v>
      </c>
      <c r="BI389" s="137">
        <f t="shared" si="48"/>
        <v>0</v>
      </c>
      <c r="BJ389" s="14" t="s">
        <v>76</v>
      </c>
      <c r="BK389" s="137">
        <f t="shared" si="49"/>
        <v>0</v>
      </c>
      <c r="BL389" s="14" t="s">
        <v>123</v>
      </c>
      <c r="BM389" s="136" t="s">
        <v>1302</v>
      </c>
    </row>
    <row r="390" spans="2:65" s="1" customFormat="1" ht="6.95" customHeight="1" x14ac:dyDescent="0.2">
      <c r="B390" s="38"/>
      <c r="C390" s="39"/>
      <c r="D390" s="39"/>
      <c r="E390" s="39"/>
      <c r="F390" s="39"/>
      <c r="G390" s="39"/>
      <c r="H390" s="39"/>
      <c r="I390" s="39"/>
      <c r="J390" s="39"/>
      <c r="K390" s="39"/>
      <c r="L390" s="29"/>
    </row>
  </sheetData>
  <autoFilter ref="C78:K389" xr:uid="{00000000-0009-0000-0000-000003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4"/>
  <sheetViews>
    <sheetView showGridLines="0" topLeftCell="A55" workbookViewId="0">
      <selection activeCell="Y84" sqref="Y8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47" t="s">
        <v>6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4" t="s">
        <v>87</v>
      </c>
    </row>
    <row r="3" spans="2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78</v>
      </c>
    </row>
    <row r="4" spans="2:46" ht="24.95" customHeight="1" x14ac:dyDescent="0.2">
      <c r="B4" s="17"/>
      <c r="D4" s="18" t="s">
        <v>91</v>
      </c>
      <c r="L4" s="17"/>
      <c r="M4" s="82" t="s">
        <v>11</v>
      </c>
      <c r="AT4" s="14" t="s">
        <v>4</v>
      </c>
    </row>
    <row r="5" spans="2:46" ht="6.95" customHeight="1" x14ac:dyDescent="0.2">
      <c r="B5" s="17"/>
      <c r="L5" s="17"/>
    </row>
    <row r="6" spans="2:46" ht="12" customHeight="1" x14ac:dyDescent="0.2">
      <c r="B6" s="17"/>
      <c r="D6" s="24" t="s">
        <v>17</v>
      </c>
      <c r="L6" s="17"/>
    </row>
    <row r="7" spans="2:46" ht="16.5" customHeight="1" x14ac:dyDescent="0.2">
      <c r="B7" s="17"/>
      <c r="E7" s="286" t="str">
        <f>'Rekapitulace stavby'!K6</f>
        <v>Údržba, opravy a odstraňování závad u ST OŘ Brno 2026-2028 - ST Brno</v>
      </c>
      <c r="F7" s="287"/>
      <c r="G7" s="287"/>
      <c r="H7" s="287"/>
      <c r="L7" s="17"/>
    </row>
    <row r="8" spans="2:46" s="1" customFormat="1" ht="12" customHeight="1" x14ac:dyDescent="0.2">
      <c r="B8" s="29"/>
      <c r="D8" s="24" t="s">
        <v>92</v>
      </c>
      <c r="L8" s="29"/>
    </row>
    <row r="9" spans="2:46" s="1" customFormat="1" ht="16.5" customHeight="1" x14ac:dyDescent="0.2">
      <c r="B9" s="29"/>
      <c r="E9" s="276" t="s">
        <v>3379</v>
      </c>
      <c r="F9" s="285"/>
      <c r="G9" s="285"/>
      <c r="H9" s="285"/>
      <c r="L9" s="29"/>
    </row>
    <row r="10" spans="2:46" s="1" customFormat="1" x14ac:dyDescent="0.2">
      <c r="B10" s="29"/>
      <c r="L10" s="29"/>
    </row>
    <row r="11" spans="2:46" s="1" customFormat="1" ht="12" customHeight="1" x14ac:dyDescent="0.2">
      <c r="B11" s="29"/>
      <c r="D11" s="24" t="s">
        <v>18</v>
      </c>
      <c r="F11" s="22" t="s">
        <v>3</v>
      </c>
      <c r="I11" s="24" t="s">
        <v>19</v>
      </c>
      <c r="J11" s="22" t="s">
        <v>3</v>
      </c>
      <c r="L11" s="29"/>
    </row>
    <row r="12" spans="2:46" s="1" customFormat="1" ht="12" customHeight="1" x14ac:dyDescent="0.2">
      <c r="B12" s="29"/>
      <c r="D12" s="24" t="s">
        <v>20</v>
      </c>
      <c r="F12" s="22" t="s">
        <v>21</v>
      </c>
      <c r="I12" s="24" t="s">
        <v>22</v>
      </c>
      <c r="J12" s="46" t="str">
        <f>'Rekapitulace stavby'!AN8</f>
        <v>13. 10. 2025</v>
      </c>
      <c r="L12" s="29"/>
    </row>
    <row r="13" spans="2:46" s="1" customFormat="1" ht="10.9" customHeight="1" x14ac:dyDescent="0.2">
      <c r="B13" s="29"/>
      <c r="L13" s="29"/>
    </row>
    <row r="14" spans="2:46" s="1" customFormat="1" ht="12" customHeight="1" x14ac:dyDescent="0.2">
      <c r="B14" s="29"/>
      <c r="D14" s="24" t="s">
        <v>24</v>
      </c>
      <c r="I14" s="24" t="s">
        <v>25</v>
      </c>
      <c r="J14" s="22" t="str">
        <f>IF('Rekapitulace stavby'!AN10="","",'Rekapitulace stavby'!AN10)</f>
        <v/>
      </c>
      <c r="L14" s="29"/>
    </row>
    <row r="15" spans="2:46" s="1" customFormat="1" ht="18" customHeight="1" x14ac:dyDescent="0.2">
      <c r="B15" s="29"/>
      <c r="E15" s="22" t="str">
        <f>IF('Rekapitulace stavby'!E11="","",'Rekapitulace stavby'!E11)</f>
        <v xml:space="preserve"> </v>
      </c>
      <c r="I15" s="24" t="s">
        <v>26</v>
      </c>
      <c r="J15" s="22" t="str">
        <f>IF('Rekapitulace stavby'!AN11="","",'Rekapitulace stavby'!AN11)</f>
        <v/>
      </c>
      <c r="L15" s="29"/>
    </row>
    <row r="16" spans="2:46" s="1" customFormat="1" ht="6.95" customHeight="1" x14ac:dyDescent="0.2">
      <c r="B16" s="29"/>
      <c r="L16" s="29"/>
    </row>
    <row r="17" spans="2:12" s="1" customFormat="1" ht="12" customHeight="1" x14ac:dyDescent="0.2">
      <c r="B17" s="29"/>
      <c r="D17" s="24" t="s">
        <v>27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 x14ac:dyDescent="0.2">
      <c r="B18" s="29"/>
      <c r="E18" s="288" t="str">
        <f>'Rekapitulace stavby'!E14</f>
        <v>Vyplň údaj</v>
      </c>
      <c r="F18" s="259"/>
      <c r="G18" s="259"/>
      <c r="H18" s="259"/>
      <c r="I18" s="24" t="s">
        <v>26</v>
      </c>
      <c r="J18" s="25" t="str">
        <f>'Rekapitulace stavby'!AN14</f>
        <v>Vyplň údaj</v>
      </c>
      <c r="L18" s="29"/>
    </row>
    <row r="19" spans="2:12" s="1" customFormat="1" ht="6.95" customHeight="1" x14ac:dyDescent="0.2">
      <c r="B19" s="29"/>
      <c r="L19" s="29"/>
    </row>
    <row r="20" spans="2:12" s="1" customFormat="1" ht="12" customHeight="1" x14ac:dyDescent="0.2">
      <c r="B20" s="29"/>
      <c r="D20" s="24" t="s">
        <v>29</v>
      </c>
      <c r="I20" s="24" t="s">
        <v>25</v>
      </c>
      <c r="J20" s="22" t="str">
        <f>IF('Rekapitulace stavby'!AN16="","",'Rekapitulace stavby'!AN16)</f>
        <v/>
      </c>
      <c r="L20" s="29"/>
    </row>
    <row r="21" spans="2:12" s="1" customFormat="1" ht="18" customHeight="1" x14ac:dyDescent="0.2">
      <c r="B21" s="29"/>
      <c r="E21" s="22" t="str">
        <f>IF('Rekapitulace stavby'!E17="","",'Rekapitulace stavby'!E17)</f>
        <v xml:space="preserve"> </v>
      </c>
      <c r="I21" s="24" t="s">
        <v>26</v>
      </c>
      <c r="J21" s="22" t="str">
        <f>IF('Rekapitulace stavby'!AN17="","",'Rekapitulace stavby'!AN17)</f>
        <v/>
      </c>
      <c r="L21" s="29"/>
    </row>
    <row r="22" spans="2:12" s="1" customFormat="1" ht="6.95" customHeight="1" x14ac:dyDescent="0.2">
      <c r="B22" s="29"/>
      <c r="L22" s="29"/>
    </row>
    <row r="23" spans="2:12" s="1" customFormat="1" ht="12" customHeight="1" x14ac:dyDescent="0.2">
      <c r="B23" s="29"/>
      <c r="D23" s="24" t="s">
        <v>31</v>
      </c>
      <c r="I23" s="24" t="s">
        <v>25</v>
      </c>
      <c r="J23" s="22" t="str">
        <f>IF('Rekapitulace stavby'!AN19="","",'Rekapitulace stavby'!AN19)</f>
        <v/>
      </c>
      <c r="L23" s="29"/>
    </row>
    <row r="24" spans="2:12" s="1" customFormat="1" ht="18" customHeight="1" x14ac:dyDescent="0.2">
      <c r="B24" s="29"/>
      <c r="E24" s="22" t="str">
        <f>IF('Rekapitulace stavby'!E20="","",'Rekapitulace stavby'!E20)</f>
        <v xml:space="preserve"> </v>
      </c>
      <c r="I24" s="24" t="s">
        <v>26</v>
      </c>
      <c r="J24" s="22" t="str">
        <f>IF('Rekapitulace stavby'!AN20="","",'Rekapitulace stavby'!AN20)</f>
        <v/>
      </c>
      <c r="L24" s="29"/>
    </row>
    <row r="25" spans="2:12" s="1" customFormat="1" ht="6.95" customHeight="1" x14ac:dyDescent="0.2">
      <c r="B25" s="29"/>
      <c r="L25" s="29"/>
    </row>
    <row r="26" spans="2:12" s="1" customFormat="1" ht="12" customHeight="1" x14ac:dyDescent="0.2">
      <c r="B26" s="29"/>
      <c r="D26" s="24" t="s">
        <v>32</v>
      </c>
      <c r="L26" s="29"/>
    </row>
    <row r="27" spans="2:12" s="7" customFormat="1" ht="16.5" customHeight="1" x14ac:dyDescent="0.2">
      <c r="B27" s="83"/>
      <c r="E27" s="263" t="s">
        <v>3</v>
      </c>
      <c r="F27" s="263"/>
      <c r="G27" s="263"/>
      <c r="H27" s="263"/>
      <c r="L27" s="83"/>
    </row>
    <row r="28" spans="2:12" s="1" customFormat="1" ht="6.95" customHeight="1" x14ac:dyDescent="0.2">
      <c r="B28" s="29"/>
      <c r="L28" s="29"/>
    </row>
    <row r="29" spans="2:12" s="1" customFormat="1" ht="6.95" customHeight="1" x14ac:dyDescent="0.2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 x14ac:dyDescent="0.2">
      <c r="B30" s="29"/>
      <c r="D30" s="84" t="s">
        <v>34</v>
      </c>
      <c r="J30" s="60">
        <f>ROUND(J80, 2)</f>
        <v>0</v>
      </c>
      <c r="L30" s="29"/>
    </row>
    <row r="31" spans="2:12" s="1" customFormat="1" ht="6.95" customHeight="1" x14ac:dyDescent="0.2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 x14ac:dyDescent="0.2">
      <c r="B32" s="29"/>
      <c r="F32" s="32" t="s">
        <v>36</v>
      </c>
      <c r="I32" s="32" t="s">
        <v>35</v>
      </c>
      <c r="J32" s="32" t="s">
        <v>37</v>
      </c>
      <c r="L32" s="29"/>
    </row>
    <row r="33" spans="2:12" s="1" customFormat="1" ht="14.45" customHeight="1" x14ac:dyDescent="0.2">
      <c r="B33" s="29"/>
      <c r="D33" s="49" t="s">
        <v>38</v>
      </c>
      <c r="E33" s="24" t="s">
        <v>39</v>
      </c>
      <c r="F33" s="85">
        <f>ROUND((SUM(BE80:BE133)),  2)</f>
        <v>0</v>
      </c>
      <c r="I33" s="86">
        <v>0.21</v>
      </c>
      <c r="J33" s="85">
        <f>ROUND(((SUM(BE80:BE133))*I33),  2)</f>
        <v>0</v>
      </c>
      <c r="L33" s="29"/>
    </row>
    <row r="34" spans="2:12" s="1" customFormat="1" ht="14.45" customHeight="1" x14ac:dyDescent="0.2">
      <c r="B34" s="29"/>
      <c r="E34" s="24" t="s">
        <v>40</v>
      </c>
      <c r="F34" s="85">
        <f>ROUND((SUM(BF80:BF133)),  2)</f>
        <v>0</v>
      </c>
      <c r="I34" s="86">
        <v>0.12</v>
      </c>
      <c r="J34" s="85">
        <f>ROUND(((SUM(BF80:BF133))*I34),  2)</f>
        <v>0</v>
      </c>
      <c r="L34" s="29"/>
    </row>
    <row r="35" spans="2:12" s="1" customFormat="1" ht="14.45" hidden="1" customHeight="1" x14ac:dyDescent="0.2">
      <c r="B35" s="29"/>
      <c r="E35" s="24" t="s">
        <v>41</v>
      </c>
      <c r="F35" s="85">
        <f>ROUND((SUM(BG80:BG133)),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 x14ac:dyDescent="0.2">
      <c r="B36" s="29"/>
      <c r="E36" s="24" t="s">
        <v>42</v>
      </c>
      <c r="F36" s="85">
        <f>ROUND((SUM(BH80:BH133)),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 x14ac:dyDescent="0.2">
      <c r="B37" s="29"/>
      <c r="E37" s="24" t="s">
        <v>43</v>
      </c>
      <c r="F37" s="85">
        <f>ROUND((SUM(BI80:BI133)),  2)</f>
        <v>0</v>
      </c>
      <c r="I37" s="86">
        <v>0</v>
      </c>
      <c r="J37" s="85">
        <f>0</f>
        <v>0</v>
      </c>
      <c r="L37" s="29"/>
    </row>
    <row r="38" spans="2:12" s="1" customFormat="1" ht="6.95" customHeight="1" x14ac:dyDescent="0.2">
      <c r="B38" s="29"/>
      <c r="L38" s="29"/>
    </row>
    <row r="39" spans="2:12" s="1" customFormat="1" ht="25.35" customHeight="1" x14ac:dyDescent="0.2">
      <c r="B39" s="29"/>
      <c r="C39" s="87"/>
      <c r="D39" s="88" t="s">
        <v>44</v>
      </c>
      <c r="E39" s="51"/>
      <c r="F39" s="51"/>
      <c r="G39" s="89" t="s">
        <v>45</v>
      </c>
      <c r="H39" s="90" t="s">
        <v>46</v>
      </c>
      <c r="I39" s="51"/>
      <c r="J39" s="91">
        <f>SUM(J30:J37)</f>
        <v>0</v>
      </c>
      <c r="K39" s="92"/>
      <c r="L39" s="29"/>
    </row>
    <row r="40" spans="2:12" s="1" customFormat="1" ht="14.45" customHeight="1" x14ac:dyDescent="0.2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 x14ac:dyDescent="0.2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 x14ac:dyDescent="0.2">
      <c r="B45" s="29"/>
      <c r="C45" s="18" t="s">
        <v>94</v>
      </c>
      <c r="L45" s="29"/>
    </row>
    <row r="46" spans="2:12" s="1" customFormat="1" ht="6.95" customHeight="1" x14ac:dyDescent="0.2">
      <c r="B46" s="29"/>
      <c r="L46" s="29"/>
    </row>
    <row r="47" spans="2:12" s="1" customFormat="1" ht="12" customHeight="1" x14ac:dyDescent="0.2">
      <c r="B47" s="29"/>
      <c r="C47" s="24" t="s">
        <v>17</v>
      </c>
      <c r="L47" s="29"/>
    </row>
    <row r="48" spans="2:12" s="1" customFormat="1" ht="16.5" customHeight="1" x14ac:dyDescent="0.2">
      <c r="B48" s="29"/>
      <c r="E48" s="286" t="str">
        <f>E7</f>
        <v>Údržba, opravy a odstraňování závad u ST OŘ Brno 2026-2028 - ST Brno</v>
      </c>
      <c r="F48" s="287"/>
      <c r="G48" s="287"/>
      <c r="H48" s="287"/>
      <c r="L48" s="29"/>
    </row>
    <row r="49" spans="2:47" s="1" customFormat="1" ht="12" customHeight="1" x14ac:dyDescent="0.2">
      <c r="B49" s="29"/>
      <c r="C49" s="24" t="s">
        <v>92</v>
      </c>
      <c r="L49" s="29"/>
    </row>
    <row r="50" spans="2:47" s="1" customFormat="1" ht="16.5" customHeight="1" x14ac:dyDescent="0.2">
      <c r="B50" s="29"/>
      <c r="E50" s="276" t="str">
        <f>E9</f>
        <v>02.1 - Manipulace a přepravy</v>
      </c>
      <c r="F50" s="285"/>
      <c r="G50" s="285"/>
      <c r="H50" s="285"/>
      <c r="L50" s="29"/>
    </row>
    <row r="51" spans="2:47" s="1" customFormat="1" ht="6.95" customHeight="1" x14ac:dyDescent="0.2">
      <c r="B51" s="29"/>
      <c r="L51" s="29"/>
    </row>
    <row r="52" spans="2:47" s="1" customFormat="1" ht="12" customHeight="1" x14ac:dyDescent="0.2">
      <c r="B52" s="29"/>
      <c r="C52" s="24" t="s">
        <v>20</v>
      </c>
      <c r="F52" s="22" t="str">
        <f>F12</f>
        <v xml:space="preserve"> </v>
      </c>
      <c r="I52" s="24" t="s">
        <v>22</v>
      </c>
      <c r="J52" s="46" t="str">
        <f>IF(J12="","",J12)</f>
        <v>13. 10. 2025</v>
      </c>
      <c r="L52" s="29"/>
    </row>
    <row r="53" spans="2:47" s="1" customFormat="1" ht="6.95" customHeight="1" x14ac:dyDescent="0.2">
      <c r="B53" s="29"/>
      <c r="L53" s="29"/>
    </row>
    <row r="54" spans="2:47" s="1" customFormat="1" ht="15.2" customHeight="1" x14ac:dyDescent="0.2">
      <c r="B54" s="29"/>
      <c r="C54" s="24" t="s">
        <v>24</v>
      </c>
      <c r="F54" s="22" t="str">
        <f>E15</f>
        <v xml:space="preserve"> </v>
      </c>
      <c r="I54" s="24" t="s">
        <v>29</v>
      </c>
      <c r="J54" s="27" t="str">
        <f>E21</f>
        <v xml:space="preserve"> </v>
      </c>
      <c r="L54" s="29"/>
    </row>
    <row r="55" spans="2:47" s="1" customFormat="1" ht="15.2" customHeight="1" x14ac:dyDescent="0.2">
      <c r="B55" s="29"/>
      <c r="C55" s="24" t="s">
        <v>27</v>
      </c>
      <c r="F55" s="22" t="str">
        <f>IF(E18="","",E18)</f>
        <v>Vyplň údaj</v>
      </c>
      <c r="I55" s="24" t="s">
        <v>31</v>
      </c>
      <c r="J55" s="27" t="str">
        <f>E24</f>
        <v xml:space="preserve"> </v>
      </c>
      <c r="L55" s="29"/>
    </row>
    <row r="56" spans="2:47" s="1" customFormat="1" ht="10.35" customHeight="1" x14ac:dyDescent="0.2">
      <c r="B56" s="29"/>
      <c r="L56" s="29"/>
    </row>
    <row r="57" spans="2:47" s="1" customFormat="1" ht="29.25" customHeight="1" x14ac:dyDescent="0.2">
      <c r="B57" s="29"/>
      <c r="C57" s="93" t="s">
        <v>95</v>
      </c>
      <c r="D57" s="87"/>
      <c r="E57" s="87"/>
      <c r="F57" s="87"/>
      <c r="G57" s="87"/>
      <c r="H57" s="87"/>
      <c r="I57" s="87"/>
      <c r="J57" s="94" t="s">
        <v>96</v>
      </c>
      <c r="K57" s="87"/>
      <c r="L57" s="29"/>
    </row>
    <row r="58" spans="2:47" s="1" customFormat="1" ht="10.35" customHeight="1" x14ac:dyDescent="0.2">
      <c r="B58" s="29"/>
      <c r="L58" s="29"/>
    </row>
    <row r="59" spans="2:47" s="1" customFormat="1" ht="22.9" customHeight="1" x14ac:dyDescent="0.2">
      <c r="B59" s="29"/>
      <c r="C59" s="95" t="s">
        <v>66</v>
      </c>
      <c r="J59" s="60">
        <f>J80</f>
        <v>0</v>
      </c>
      <c r="L59" s="29"/>
      <c r="AU59" s="14" t="s">
        <v>97</v>
      </c>
    </row>
    <row r="60" spans="2:47" s="8" customFormat="1" ht="24.95" customHeight="1" x14ac:dyDescent="0.2">
      <c r="B60" s="96"/>
      <c r="D60" s="97" t="s">
        <v>2669</v>
      </c>
      <c r="E60" s="98"/>
      <c r="F60" s="98"/>
      <c r="G60" s="98"/>
      <c r="H60" s="98"/>
      <c r="I60" s="98"/>
      <c r="J60" s="99">
        <f>J81</f>
        <v>0</v>
      </c>
      <c r="L60" s="96"/>
    </row>
    <row r="61" spans="2:47" s="1" customFormat="1" ht="21.75" customHeight="1" x14ac:dyDescent="0.2">
      <c r="B61" s="29"/>
      <c r="L61" s="29"/>
    </row>
    <row r="62" spans="2:47" s="1" customFormat="1" ht="6.95" customHeight="1" x14ac:dyDescent="0.2"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29"/>
    </row>
    <row r="66" spans="2:63" s="1" customFormat="1" ht="6.95" customHeight="1" x14ac:dyDescent="0.2"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29"/>
    </row>
    <row r="67" spans="2:63" s="1" customFormat="1" ht="24.95" customHeight="1" x14ac:dyDescent="0.2">
      <c r="B67" s="29"/>
      <c r="C67" s="18" t="s">
        <v>100</v>
      </c>
      <c r="L67" s="29"/>
    </row>
    <row r="68" spans="2:63" s="1" customFormat="1" ht="6.95" customHeight="1" x14ac:dyDescent="0.2">
      <c r="B68" s="29"/>
      <c r="L68" s="29"/>
    </row>
    <row r="69" spans="2:63" s="1" customFormat="1" ht="12" customHeight="1" x14ac:dyDescent="0.2">
      <c r="B69" s="29"/>
      <c r="C69" s="24" t="s">
        <v>17</v>
      </c>
      <c r="L69" s="29"/>
    </row>
    <row r="70" spans="2:63" s="1" customFormat="1" ht="16.5" customHeight="1" x14ac:dyDescent="0.2">
      <c r="B70" s="29"/>
      <c r="E70" s="286" t="str">
        <f>E7</f>
        <v>Údržba, opravy a odstraňování závad u ST OŘ Brno 2026-2028 - ST Brno</v>
      </c>
      <c r="F70" s="287"/>
      <c r="G70" s="287"/>
      <c r="H70" s="287"/>
      <c r="L70" s="29"/>
    </row>
    <row r="71" spans="2:63" s="1" customFormat="1" ht="12" customHeight="1" x14ac:dyDescent="0.2">
      <c r="B71" s="29"/>
      <c r="C71" s="24" t="s">
        <v>92</v>
      </c>
      <c r="L71" s="29"/>
    </row>
    <row r="72" spans="2:63" s="1" customFormat="1" ht="16.5" customHeight="1" x14ac:dyDescent="0.2">
      <c r="B72" s="29"/>
      <c r="E72" s="276" t="str">
        <f>E9</f>
        <v>02.1 - Manipulace a přepravy</v>
      </c>
      <c r="F72" s="285"/>
      <c r="G72" s="285"/>
      <c r="H72" s="285"/>
      <c r="L72" s="29"/>
    </row>
    <row r="73" spans="2:63" s="1" customFormat="1" ht="6.95" customHeight="1" x14ac:dyDescent="0.2">
      <c r="B73" s="29"/>
      <c r="L73" s="29"/>
    </row>
    <row r="74" spans="2:63" s="1" customFormat="1" ht="12" customHeight="1" x14ac:dyDescent="0.2">
      <c r="B74" s="29"/>
      <c r="C74" s="24" t="s">
        <v>20</v>
      </c>
      <c r="F74" s="22" t="str">
        <f>F12</f>
        <v xml:space="preserve"> </v>
      </c>
      <c r="I74" s="24" t="s">
        <v>22</v>
      </c>
      <c r="J74" s="46" t="str">
        <f>IF(J12="","",J12)</f>
        <v>13. 10. 2025</v>
      </c>
      <c r="L74" s="29"/>
    </row>
    <row r="75" spans="2:63" s="1" customFormat="1" ht="6.95" customHeight="1" x14ac:dyDescent="0.2">
      <c r="B75" s="29"/>
      <c r="L75" s="29"/>
    </row>
    <row r="76" spans="2:63" s="1" customFormat="1" ht="15.2" customHeight="1" x14ac:dyDescent="0.2">
      <c r="B76" s="29"/>
      <c r="C76" s="24" t="s">
        <v>24</v>
      </c>
      <c r="F76" s="22" t="str">
        <f>E15</f>
        <v xml:space="preserve"> </v>
      </c>
      <c r="I76" s="24" t="s">
        <v>29</v>
      </c>
      <c r="J76" s="27" t="str">
        <f>E21</f>
        <v xml:space="preserve"> </v>
      </c>
      <c r="L76" s="29"/>
    </row>
    <row r="77" spans="2:63" s="1" customFormat="1" ht="15.2" customHeight="1" x14ac:dyDescent="0.2">
      <c r="B77" s="29"/>
      <c r="C77" s="24" t="s">
        <v>27</v>
      </c>
      <c r="F77" s="22" t="str">
        <f>IF(E18="","",E18)</f>
        <v>Vyplň údaj</v>
      </c>
      <c r="I77" s="24" t="s">
        <v>31</v>
      </c>
      <c r="J77" s="27" t="str">
        <f>E24</f>
        <v xml:space="preserve"> </v>
      </c>
      <c r="L77" s="29"/>
    </row>
    <row r="78" spans="2:63" s="1" customFormat="1" ht="10.35" customHeight="1" x14ac:dyDescent="0.2">
      <c r="B78" s="29"/>
      <c r="L78" s="29"/>
    </row>
    <row r="79" spans="2:63" s="10" customFormat="1" ht="29.25" customHeight="1" x14ac:dyDescent="0.2">
      <c r="B79" s="104"/>
      <c r="C79" s="105" t="s">
        <v>101</v>
      </c>
      <c r="D79" s="106" t="s">
        <v>53</v>
      </c>
      <c r="E79" s="106" t="s">
        <v>49</v>
      </c>
      <c r="F79" s="106" t="s">
        <v>50</v>
      </c>
      <c r="G79" s="106" t="s">
        <v>102</v>
      </c>
      <c r="H79" s="297" t="s">
        <v>3697</v>
      </c>
      <c r="I79" s="106" t="s">
        <v>104</v>
      </c>
      <c r="J79" s="106" t="s">
        <v>96</v>
      </c>
      <c r="K79" s="107" t="s">
        <v>105</v>
      </c>
      <c r="L79" s="104"/>
      <c r="M79" s="53" t="s">
        <v>3</v>
      </c>
      <c r="N79" s="54" t="s">
        <v>38</v>
      </c>
      <c r="O79" s="54" t="s">
        <v>106</v>
      </c>
      <c r="P79" s="54" t="s">
        <v>107</v>
      </c>
      <c r="Q79" s="54" t="s">
        <v>108</v>
      </c>
      <c r="R79" s="54" t="s">
        <v>109</v>
      </c>
      <c r="S79" s="54" t="s">
        <v>110</v>
      </c>
      <c r="T79" s="55" t="s">
        <v>111</v>
      </c>
    </row>
    <row r="80" spans="2:63" s="1" customFormat="1" ht="22.9" customHeight="1" x14ac:dyDescent="0.25">
      <c r="B80" s="29"/>
      <c r="C80" s="58" t="s">
        <v>112</v>
      </c>
      <c r="J80" s="108">
        <f>BK80</f>
        <v>0</v>
      </c>
      <c r="L80" s="29"/>
      <c r="M80" s="56"/>
      <c r="N80" s="47"/>
      <c r="O80" s="47"/>
      <c r="P80" s="109">
        <f>P81</f>
        <v>0</v>
      </c>
      <c r="Q80" s="47"/>
      <c r="R80" s="109">
        <f>R81</f>
        <v>0</v>
      </c>
      <c r="S80" s="47"/>
      <c r="T80" s="110">
        <f>T81</f>
        <v>0</v>
      </c>
      <c r="AT80" s="14" t="s">
        <v>67</v>
      </c>
      <c r="AU80" s="14" t="s">
        <v>97</v>
      </c>
      <c r="BK80" s="111">
        <f>BK81</f>
        <v>0</v>
      </c>
    </row>
    <row r="81" spans="2:65" s="11" customFormat="1" ht="25.9" customHeight="1" x14ac:dyDescent="0.2">
      <c r="B81" s="112"/>
      <c r="D81" s="113" t="s">
        <v>67</v>
      </c>
      <c r="E81" s="114" t="s">
        <v>2670</v>
      </c>
      <c r="F81" s="114" t="s">
        <v>2671</v>
      </c>
      <c r="I81" s="115"/>
      <c r="J81" s="116">
        <f>BK81</f>
        <v>0</v>
      </c>
      <c r="L81" s="112"/>
      <c r="M81" s="117"/>
      <c r="P81" s="118">
        <f>SUM(P82:P133)</f>
        <v>0</v>
      </c>
      <c r="R81" s="118">
        <f>SUM(R82:R133)</f>
        <v>0</v>
      </c>
      <c r="T81" s="119">
        <f>SUM(T82:T133)</f>
        <v>0</v>
      </c>
      <c r="AR81" s="113" t="s">
        <v>123</v>
      </c>
      <c r="AT81" s="120" t="s">
        <v>67</v>
      </c>
      <c r="AU81" s="120" t="s">
        <v>68</v>
      </c>
      <c r="AY81" s="113" t="s">
        <v>115</v>
      </c>
      <c r="BK81" s="121">
        <f>SUM(BK82:BK133)</f>
        <v>0</v>
      </c>
    </row>
    <row r="82" spans="2:65" s="1" customFormat="1" ht="55.5" customHeight="1" x14ac:dyDescent="0.2">
      <c r="B82" s="124"/>
      <c r="C82" s="125" t="s">
        <v>76</v>
      </c>
      <c r="D82" s="125" t="s">
        <v>118</v>
      </c>
      <c r="E82" s="126" t="s">
        <v>3380</v>
      </c>
      <c r="F82" s="127" t="s">
        <v>3381</v>
      </c>
      <c r="G82" s="128" t="s">
        <v>408</v>
      </c>
      <c r="H82" s="129">
        <v>20</v>
      </c>
      <c r="I82" s="130"/>
      <c r="J82" s="131">
        <f>ROUND(I82*H82,2)</f>
        <v>0</v>
      </c>
      <c r="K82" s="127" t="s">
        <v>122</v>
      </c>
      <c r="L82" s="29"/>
      <c r="M82" s="132" t="s">
        <v>3</v>
      </c>
      <c r="N82" s="133" t="s">
        <v>39</v>
      </c>
      <c r="P82" s="134">
        <f>O82*H82</f>
        <v>0</v>
      </c>
      <c r="Q82" s="134">
        <v>0</v>
      </c>
      <c r="R82" s="134">
        <f>Q82*H82</f>
        <v>0</v>
      </c>
      <c r="S82" s="134">
        <v>0</v>
      </c>
      <c r="T82" s="135">
        <f>S82*H82</f>
        <v>0</v>
      </c>
      <c r="AR82" s="136" t="s">
        <v>2674</v>
      </c>
      <c r="AT82" s="136" t="s">
        <v>118</v>
      </c>
      <c r="AU82" s="136" t="s">
        <v>76</v>
      </c>
      <c r="AY82" s="14" t="s">
        <v>115</v>
      </c>
      <c r="BE82" s="137">
        <f>IF(N82="základní",J82,0)</f>
        <v>0</v>
      </c>
      <c r="BF82" s="137">
        <f>IF(N82="snížená",J82,0)</f>
        <v>0</v>
      </c>
      <c r="BG82" s="137">
        <f>IF(N82="zákl. přenesená",J82,0)</f>
        <v>0</v>
      </c>
      <c r="BH82" s="137">
        <f>IF(N82="sníž. přenesená",J82,0)</f>
        <v>0</v>
      </c>
      <c r="BI82" s="137">
        <f>IF(N82="nulová",J82,0)</f>
        <v>0</v>
      </c>
      <c r="BJ82" s="14" t="s">
        <v>76</v>
      </c>
      <c r="BK82" s="137">
        <f>ROUND(I82*H82,2)</f>
        <v>0</v>
      </c>
      <c r="BL82" s="14" t="s">
        <v>2674</v>
      </c>
      <c r="BM82" s="136" t="s">
        <v>78</v>
      </c>
    </row>
    <row r="83" spans="2:65" s="1" customFormat="1" ht="39" x14ac:dyDescent="0.2">
      <c r="B83" s="29"/>
      <c r="D83" s="138" t="s">
        <v>124</v>
      </c>
      <c r="F83" s="139" t="s">
        <v>3382</v>
      </c>
      <c r="I83" s="140"/>
      <c r="L83" s="29"/>
      <c r="M83" s="141"/>
      <c r="T83" s="50"/>
      <c r="AT83" s="14" t="s">
        <v>124</v>
      </c>
      <c r="AU83" s="14" t="s">
        <v>76</v>
      </c>
    </row>
    <row r="84" spans="2:65" s="1" customFormat="1" ht="62.65" customHeight="1" x14ac:dyDescent="0.2">
      <c r="B84" s="124"/>
      <c r="C84" s="125" t="s">
        <v>78</v>
      </c>
      <c r="D84" s="125" t="s">
        <v>118</v>
      </c>
      <c r="E84" s="126" t="s">
        <v>3383</v>
      </c>
      <c r="F84" s="127" t="s">
        <v>3384</v>
      </c>
      <c r="G84" s="128" t="s">
        <v>408</v>
      </c>
      <c r="H84" s="129">
        <v>1000</v>
      </c>
      <c r="I84" s="130"/>
      <c r="J84" s="131">
        <f>ROUND(I84*H84,2)</f>
        <v>0</v>
      </c>
      <c r="K84" s="127" t="s">
        <v>122</v>
      </c>
      <c r="L84" s="29"/>
      <c r="M84" s="132" t="s">
        <v>3</v>
      </c>
      <c r="N84" s="133" t="s">
        <v>39</v>
      </c>
      <c r="P84" s="134">
        <f>O84*H84</f>
        <v>0</v>
      </c>
      <c r="Q84" s="134">
        <v>0</v>
      </c>
      <c r="R84" s="134">
        <f>Q84*H84</f>
        <v>0</v>
      </c>
      <c r="S84" s="134">
        <v>0</v>
      </c>
      <c r="T84" s="135">
        <f>S84*H84</f>
        <v>0</v>
      </c>
      <c r="AR84" s="136" t="s">
        <v>2674</v>
      </c>
      <c r="AT84" s="136" t="s">
        <v>118</v>
      </c>
      <c r="AU84" s="136" t="s">
        <v>76</v>
      </c>
      <c r="AY84" s="14" t="s">
        <v>115</v>
      </c>
      <c r="BE84" s="137">
        <f>IF(N84="základní",J84,0)</f>
        <v>0</v>
      </c>
      <c r="BF84" s="137">
        <f>IF(N84="snížená",J84,0)</f>
        <v>0</v>
      </c>
      <c r="BG84" s="137">
        <f>IF(N84="zákl. přenesená",J84,0)</f>
        <v>0</v>
      </c>
      <c r="BH84" s="137">
        <f>IF(N84="sníž. přenesená",J84,0)</f>
        <v>0</v>
      </c>
      <c r="BI84" s="137">
        <f>IF(N84="nulová",J84,0)</f>
        <v>0</v>
      </c>
      <c r="BJ84" s="14" t="s">
        <v>76</v>
      </c>
      <c r="BK84" s="137">
        <f>ROUND(I84*H84,2)</f>
        <v>0</v>
      </c>
      <c r="BL84" s="14" t="s">
        <v>2674</v>
      </c>
      <c r="BM84" s="136" t="s">
        <v>123</v>
      </c>
    </row>
    <row r="85" spans="2:65" s="1" customFormat="1" ht="39" x14ac:dyDescent="0.2">
      <c r="B85" s="29"/>
      <c r="D85" s="138" t="s">
        <v>124</v>
      </c>
      <c r="F85" s="139" t="s">
        <v>3382</v>
      </c>
      <c r="I85" s="140"/>
      <c r="L85" s="29"/>
      <c r="M85" s="141"/>
      <c r="T85" s="50"/>
      <c r="AT85" s="14" t="s">
        <v>124</v>
      </c>
      <c r="AU85" s="14" t="s">
        <v>76</v>
      </c>
    </row>
    <row r="86" spans="2:65" s="1" customFormat="1" ht="55.5" customHeight="1" x14ac:dyDescent="0.2">
      <c r="B86" s="124"/>
      <c r="C86" s="125" t="s">
        <v>129</v>
      </c>
      <c r="D86" s="125" t="s">
        <v>118</v>
      </c>
      <c r="E86" s="126" t="s">
        <v>3385</v>
      </c>
      <c r="F86" s="127" t="s">
        <v>3386</v>
      </c>
      <c r="G86" s="128" t="s">
        <v>1453</v>
      </c>
      <c r="H86" s="129">
        <v>5000</v>
      </c>
      <c r="I86" s="130"/>
      <c r="J86" s="131">
        <f>ROUND(I86*H86,2)</f>
        <v>0</v>
      </c>
      <c r="K86" s="127" t="s">
        <v>122</v>
      </c>
      <c r="L86" s="29"/>
      <c r="M86" s="132" t="s">
        <v>3</v>
      </c>
      <c r="N86" s="133" t="s">
        <v>39</v>
      </c>
      <c r="P86" s="134">
        <f>O86*H86</f>
        <v>0</v>
      </c>
      <c r="Q86" s="134">
        <v>0</v>
      </c>
      <c r="R86" s="134">
        <f>Q86*H86</f>
        <v>0</v>
      </c>
      <c r="S86" s="134">
        <v>0</v>
      </c>
      <c r="T86" s="135">
        <f>S86*H86</f>
        <v>0</v>
      </c>
      <c r="AR86" s="136" t="s">
        <v>2674</v>
      </c>
      <c r="AT86" s="136" t="s">
        <v>118</v>
      </c>
      <c r="AU86" s="136" t="s">
        <v>76</v>
      </c>
      <c r="AY86" s="14" t="s">
        <v>115</v>
      </c>
      <c r="BE86" s="137">
        <f>IF(N86="základní",J86,0)</f>
        <v>0</v>
      </c>
      <c r="BF86" s="137">
        <f>IF(N86="snížená",J86,0)</f>
        <v>0</v>
      </c>
      <c r="BG86" s="137">
        <f>IF(N86="zákl. přenesená",J86,0)</f>
        <v>0</v>
      </c>
      <c r="BH86" s="137">
        <f>IF(N86="sníž. přenesená",J86,0)</f>
        <v>0</v>
      </c>
      <c r="BI86" s="137">
        <f>IF(N86="nulová",J86,0)</f>
        <v>0</v>
      </c>
      <c r="BJ86" s="14" t="s">
        <v>76</v>
      </c>
      <c r="BK86" s="137">
        <f>ROUND(I86*H86,2)</f>
        <v>0</v>
      </c>
      <c r="BL86" s="14" t="s">
        <v>2674</v>
      </c>
      <c r="BM86" s="136" t="s">
        <v>133</v>
      </c>
    </row>
    <row r="87" spans="2:65" s="1" customFormat="1" ht="39" x14ac:dyDescent="0.2">
      <c r="B87" s="29"/>
      <c r="D87" s="138" t="s">
        <v>124</v>
      </c>
      <c r="F87" s="139" t="s">
        <v>3387</v>
      </c>
      <c r="I87" s="140"/>
      <c r="L87" s="29"/>
      <c r="M87" s="141"/>
      <c r="T87" s="50"/>
      <c r="AT87" s="14" t="s">
        <v>124</v>
      </c>
      <c r="AU87" s="14" t="s">
        <v>76</v>
      </c>
    </row>
    <row r="88" spans="2:65" s="1" customFormat="1" ht="55.5" customHeight="1" x14ac:dyDescent="0.2">
      <c r="B88" s="124"/>
      <c r="C88" s="125" t="s">
        <v>123</v>
      </c>
      <c r="D88" s="125" t="s">
        <v>118</v>
      </c>
      <c r="E88" s="126" t="s">
        <v>3388</v>
      </c>
      <c r="F88" s="127" t="s">
        <v>3389</v>
      </c>
      <c r="G88" s="128" t="s">
        <v>1453</v>
      </c>
      <c r="H88" s="129">
        <v>15000</v>
      </c>
      <c r="I88" s="130"/>
      <c r="J88" s="131">
        <f>ROUND(I88*H88,2)</f>
        <v>0</v>
      </c>
      <c r="K88" s="127" t="s">
        <v>122</v>
      </c>
      <c r="L88" s="29"/>
      <c r="M88" s="132" t="s">
        <v>3</v>
      </c>
      <c r="N88" s="133" t="s">
        <v>39</v>
      </c>
      <c r="P88" s="134">
        <f>O88*H88</f>
        <v>0</v>
      </c>
      <c r="Q88" s="134">
        <v>0</v>
      </c>
      <c r="R88" s="134">
        <f>Q88*H88</f>
        <v>0</v>
      </c>
      <c r="S88" s="134">
        <v>0</v>
      </c>
      <c r="T88" s="135">
        <f>S88*H88</f>
        <v>0</v>
      </c>
      <c r="AR88" s="136" t="s">
        <v>2674</v>
      </c>
      <c r="AT88" s="136" t="s">
        <v>118</v>
      </c>
      <c r="AU88" s="136" t="s">
        <v>76</v>
      </c>
      <c r="AY88" s="14" t="s">
        <v>115</v>
      </c>
      <c r="BE88" s="137">
        <f>IF(N88="základní",J88,0)</f>
        <v>0</v>
      </c>
      <c r="BF88" s="137">
        <f>IF(N88="snížená",J88,0)</f>
        <v>0</v>
      </c>
      <c r="BG88" s="137">
        <f>IF(N88="zákl. přenesená",J88,0)</f>
        <v>0</v>
      </c>
      <c r="BH88" s="137">
        <f>IF(N88="sníž. přenesená",J88,0)</f>
        <v>0</v>
      </c>
      <c r="BI88" s="137">
        <f>IF(N88="nulová",J88,0)</f>
        <v>0</v>
      </c>
      <c r="BJ88" s="14" t="s">
        <v>76</v>
      </c>
      <c r="BK88" s="137">
        <f>ROUND(I88*H88,2)</f>
        <v>0</v>
      </c>
      <c r="BL88" s="14" t="s">
        <v>2674</v>
      </c>
      <c r="BM88" s="136" t="s">
        <v>137</v>
      </c>
    </row>
    <row r="89" spans="2:65" s="1" customFormat="1" ht="39" x14ac:dyDescent="0.2">
      <c r="B89" s="29"/>
      <c r="D89" s="138" t="s">
        <v>124</v>
      </c>
      <c r="F89" s="139" t="s">
        <v>3387</v>
      </c>
      <c r="I89" s="140"/>
      <c r="L89" s="29"/>
      <c r="M89" s="141"/>
      <c r="T89" s="50"/>
      <c r="AT89" s="14" t="s">
        <v>124</v>
      </c>
      <c r="AU89" s="14" t="s">
        <v>76</v>
      </c>
    </row>
    <row r="90" spans="2:65" s="1" customFormat="1" ht="62.65" customHeight="1" x14ac:dyDescent="0.2">
      <c r="B90" s="124"/>
      <c r="C90" s="125" t="s">
        <v>116</v>
      </c>
      <c r="D90" s="125" t="s">
        <v>118</v>
      </c>
      <c r="E90" s="126" t="s">
        <v>3390</v>
      </c>
      <c r="F90" s="127" t="s">
        <v>3391</v>
      </c>
      <c r="G90" s="128" t="s">
        <v>1453</v>
      </c>
      <c r="H90" s="129">
        <v>5000</v>
      </c>
      <c r="I90" s="130"/>
      <c r="J90" s="131">
        <f>ROUND(I90*H90,2)</f>
        <v>0</v>
      </c>
      <c r="K90" s="127" t="s">
        <v>122</v>
      </c>
      <c r="L90" s="29"/>
      <c r="M90" s="132" t="s">
        <v>3</v>
      </c>
      <c r="N90" s="133" t="s">
        <v>39</v>
      </c>
      <c r="P90" s="134">
        <f>O90*H90</f>
        <v>0</v>
      </c>
      <c r="Q90" s="134">
        <v>0</v>
      </c>
      <c r="R90" s="134">
        <f>Q90*H90</f>
        <v>0</v>
      </c>
      <c r="S90" s="134">
        <v>0</v>
      </c>
      <c r="T90" s="135">
        <f>S90*H90</f>
        <v>0</v>
      </c>
      <c r="AR90" s="136" t="s">
        <v>2674</v>
      </c>
      <c r="AT90" s="136" t="s">
        <v>118</v>
      </c>
      <c r="AU90" s="136" t="s">
        <v>76</v>
      </c>
      <c r="AY90" s="14" t="s">
        <v>115</v>
      </c>
      <c r="BE90" s="137">
        <f>IF(N90="základní",J90,0)</f>
        <v>0</v>
      </c>
      <c r="BF90" s="137">
        <f>IF(N90="snížená",J90,0)</f>
        <v>0</v>
      </c>
      <c r="BG90" s="137">
        <f>IF(N90="zákl. přenesená",J90,0)</f>
        <v>0</v>
      </c>
      <c r="BH90" s="137">
        <f>IF(N90="sníž. přenesená",J90,0)</f>
        <v>0</v>
      </c>
      <c r="BI90" s="137">
        <f>IF(N90="nulová",J90,0)</f>
        <v>0</v>
      </c>
      <c r="BJ90" s="14" t="s">
        <v>76</v>
      </c>
      <c r="BK90" s="137">
        <f>ROUND(I90*H90,2)</f>
        <v>0</v>
      </c>
      <c r="BL90" s="14" t="s">
        <v>2674</v>
      </c>
      <c r="BM90" s="136" t="s">
        <v>141</v>
      </c>
    </row>
    <row r="91" spans="2:65" s="1" customFormat="1" ht="39" x14ac:dyDescent="0.2">
      <c r="B91" s="29"/>
      <c r="D91" s="138" t="s">
        <v>124</v>
      </c>
      <c r="F91" s="139" t="s">
        <v>3387</v>
      </c>
      <c r="I91" s="140"/>
      <c r="L91" s="29"/>
      <c r="M91" s="141"/>
      <c r="T91" s="50"/>
      <c r="AT91" s="14" t="s">
        <v>124</v>
      </c>
      <c r="AU91" s="14" t="s">
        <v>76</v>
      </c>
    </row>
    <row r="92" spans="2:65" s="1" customFormat="1" ht="62.65" customHeight="1" x14ac:dyDescent="0.2">
      <c r="B92" s="124"/>
      <c r="C92" s="125" t="s">
        <v>133</v>
      </c>
      <c r="D92" s="125" t="s">
        <v>118</v>
      </c>
      <c r="E92" s="126" t="s">
        <v>3392</v>
      </c>
      <c r="F92" s="127" t="s">
        <v>3393</v>
      </c>
      <c r="G92" s="128" t="s">
        <v>1453</v>
      </c>
      <c r="H92" s="129">
        <v>15000</v>
      </c>
      <c r="I92" s="130"/>
      <c r="J92" s="131">
        <f>ROUND(I92*H92,2)</f>
        <v>0</v>
      </c>
      <c r="K92" s="127" t="s">
        <v>122</v>
      </c>
      <c r="L92" s="29"/>
      <c r="M92" s="132" t="s">
        <v>3</v>
      </c>
      <c r="N92" s="133" t="s">
        <v>39</v>
      </c>
      <c r="P92" s="134">
        <f>O92*H92</f>
        <v>0</v>
      </c>
      <c r="Q92" s="134">
        <v>0</v>
      </c>
      <c r="R92" s="134">
        <f>Q92*H92</f>
        <v>0</v>
      </c>
      <c r="S92" s="134">
        <v>0</v>
      </c>
      <c r="T92" s="135">
        <f>S92*H92</f>
        <v>0</v>
      </c>
      <c r="AR92" s="136" t="s">
        <v>2674</v>
      </c>
      <c r="AT92" s="136" t="s">
        <v>118</v>
      </c>
      <c r="AU92" s="136" t="s">
        <v>76</v>
      </c>
      <c r="AY92" s="14" t="s">
        <v>115</v>
      </c>
      <c r="BE92" s="137">
        <f>IF(N92="základní",J92,0)</f>
        <v>0</v>
      </c>
      <c r="BF92" s="137">
        <f>IF(N92="snížená",J92,0)</f>
        <v>0</v>
      </c>
      <c r="BG92" s="137">
        <f>IF(N92="zákl. přenesená",J92,0)</f>
        <v>0</v>
      </c>
      <c r="BH92" s="137">
        <f>IF(N92="sníž. přenesená",J92,0)</f>
        <v>0</v>
      </c>
      <c r="BI92" s="137">
        <f>IF(N92="nulová",J92,0)</f>
        <v>0</v>
      </c>
      <c r="BJ92" s="14" t="s">
        <v>76</v>
      </c>
      <c r="BK92" s="137">
        <f>ROUND(I92*H92,2)</f>
        <v>0</v>
      </c>
      <c r="BL92" s="14" t="s">
        <v>2674</v>
      </c>
      <c r="BM92" s="136" t="s">
        <v>9</v>
      </c>
    </row>
    <row r="93" spans="2:65" s="1" customFormat="1" ht="39" x14ac:dyDescent="0.2">
      <c r="B93" s="29"/>
      <c r="D93" s="138" t="s">
        <v>124</v>
      </c>
      <c r="F93" s="139" t="s">
        <v>3387</v>
      </c>
      <c r="I93" s="140"/>
      <c r="L93" s="29"/>
      <c r="M93" s="141"/>
      <c r="T93" s="50"/>
      <c r="AT93" s="14" t="s">
        <v>124</v>
      </c>
      <c r="AU93" s="14" t="s">
        <v>76</v>
      </c>
    </row>
    <row r="94" spans="2:65" s="1" customFormat="1" ht="44.25" customHeight="1" x14ac:dyDescent="0.2">
      <c r="B94" s="124"/>
      <c r="C94" s="125" t="s">
        <v>144</v>
      </c>
      <c r="D94" s="125" t="s">
        <v>118</v>
      </c>
      <c r="E94" s="126" t="s">
        <v>3394</v>
      </c>
      <c r="F94" s="127" t="s">
        <v>3395</v>
      </c>
      <c r="G94" s="128" t="s">
        <v>1453</v>
      </c>
      <c r="H94" s="129">
        <v>3000</v>
      </c>
      <c r="I94" s="130"/>
      <c r="J94" s="131">
        <f>ROUND(I94*H94,2)</f>
        <v>0</v>
      </c>
      <c r="K94" s="127" t="s">
        <v>122</v>
      </c>
      <c r="L94" s="29"/>
      <c r="M94" s="132" t="s">
        <v>3</v>
      </c>
      <c r="N94" s="133" t="s">
        <v>39</v>
      </c>
      <c r="P94" s="134">
        <f>O94*H94</f>
        <v>0</v>
      </c>
      <c r="Q94" s="134">
        <v>0</v>
      </c>
      <c r="R94" s="134">
        <f>Q94*H94</f>
        <v>0</v>
      </c>
      <c r="S94" s="134">
        <v>0</v>
      </c>
      <c r="T94" s="135">
        <f>S94*H94</f>
        <v>0</v>
      </c>
      <c r="AR94" s="136" t="s">
        <v>2674</v>
      </c>
      <c r="AT94" s="136" t="s">
        <v>118</v>
      </c>
      <c r="AU94" s="136" t="s">
        <v>76</v>
      </c>
      <c r="AY94" s="14" t="s">
        <v>115</v>
      </c>
      <c r="BE94" s="137">
        <f>IF(N94="základní",J94,0)</f>
        <v>0</v>
      </c>
      <c r="BF94" s="137">
        <f>IF(N94="snížená",J94,0)</f>
        <v>0</v>
      </c>
      <c r="BG94" s="137">
        <f>IF(N94="zákl. přenesená",J94,0)</f>
        <v>0</v>
      </c>
      <c r="BH94" s="137">
        <f>IF(N94="sníž. přenesená",J94,0)</f>
        <v>0</v>
      </c>
      <c r="BI94" s="137">
        <f>IF(N94="nulová",J94,0)</f>
        <v>0</v>
      </c>
      <c r="BJ94" s="14" t="s">
        <v>76</v>
      </c>
      <c r="BK94" s="137">
        <f>ROUND(I94*H94,2)</f>
        <v>0</v>
      </c>
      <c r="BL94" s="14" t="s">
        <v>2674</v>
      </c>
      <c r="BM94" s="136" t="s">
        <v>148</v>
      </c>
    </row>
    <row r="95" spans="2:65" s="1" customFormat="1" ht="39" x14ac:dyDescent="0.2">
      <c r="B95" s="29"/>
      <c r="D95" s="138" t="s">
        <v>124</v>
      </c>
      <c r="F95" s="139" t="s">
        <v>3396</v>
      </c>
      <c r="I95" s="140"/>
      <c r="L95" s="29"/>
      <c r="M95" s="141"/>
      <c r="T95" s="50"/>
      <c r="AT95" s="14" t="s">
        <v>124</v>
      </c>
      <c r="AU95" s="14" t="s">
        <v>76</v>
      </c>
    </row>
    <row r="96" spans="2:65" s="1" customFormat="1" ht="44.25" customHeight="1" x14ac:dyDescent="0.2">
      <c r="B96" s="124"/>
      <c r="C96" s="125" t="s">
        <v>137</v>
      </c>
      <c r="D96" s="125" t="s">
        <v>118</v>
      </c>
      <c r="E96" s="126" t="s">
        <v>3397</v>
      </c>
      <c r="F96" s="127" t="s">
        <v>3398</v>
      </c>
      <c r="G96" s="128" t="s">
        <v>1453</v>
      </c>
      <c r="H96" s="129">
        <v>3000</v>
      </c>
      <c r="I96" s="130"/>
      <c r="J96" s="131">
        <f>ROUND(I96*H96,2)</f>
        <v>0</v>
      </c>
      <c r="K96" s="127" t="s">
        <v>122</v>
      </c>
      <c r="L96" s="29"/>
      <c r="M96" s="132" t="s">
        <v>3</v>
      </c>
      <c r="N96" s="133" t="s">
        <v>39</v>
      </c>
      <c r="P96" s="134">
        <f>O96*H96</f>
        <v>0</v>
      </c>
      <c r="Q96" s="134">
        <v>0</v>
      </c>
      <c r="R96" s="134">
        <f>Q96*H96</f>
        <v>0</v>
      </c>
      <c r="S96" s="134">
        <v>0</v>
      </c>
      <c r="T96" s="135">
        <f>S96*H96</f>
        <v>0</v>
      </c>
      <c r="AR96" s="136" t="s">
        <v>2674</v>
      </c>
      <c r="AT96" s="136" t="s">
        <v>118</v>
      </c>
      <c r="AU96" s="136" t="s">
        <v>76</v>
      </c>
      <c r="AY96" s="14" t="s">
        <v>115</v>
      </c>
      <c r="BE96" s="137">
        <f>IF(N96="základní",J96,0)</f>
        <v>0</v>
      </c>
      <c r="BF96" s="137">
        <f>IF(N96="snížená",J96,0)</f>
        <v>0</v>
      </c>
      <c r="BG96" s="137">
        <f>IF(N96="zákl. přenesená",J96,0)</f>
        <v>0</v>
      </c>
      <c r="BH96" s="137">
        <f>IF(N96="sníž. přenesená",J96,0)</f>
        <v>0</v>
      </c>
      <c r="BI96" s="137">
        <f>IF(N96="nulová",J96,0)</f>
        <v>0</v>
      </c>
      <c r="BJ96" s="14" t="s">
        <v>76</v>
      </c>
      <c r="BK96" s="137">
        <f>ROUND(I96*H96,2)</f>
        <v>0</v>
      </c>
      <c r="BL96" s="14" t="s">
        <v>2674</v>
      </c>
      <c r="BM96" s="136" t="s">
        <v>152</v>
      </c>
    </row>
    <row r="97" spans="2:65" s="1" customFormat="1" ht="39" x14ac:dyDescent="0.2">
      <c r="B97" s="29"/>
      <c r="D97" s="138" t="s">
        <v>124</v>
      </c>
      <c r="F97" s="139" t="s">
        <v>3396</v>
      </c>
      <c r="I97" s="140"/>
      <c r="L97" s="29"/>
      <c r="M97" s="141"/>
      <c r="T97" s="50"/>
      <c r="AT97" s="14" t="s">
        <v>124</v>
      </c>
      <c r="AU97" s="14" t="s">
        <v>76</v>
      </c>
    </row>
    <row r="98" spans="2:65" s="1" customFormat="1" ht="24.2" customHeight="1" x14ac:dyDescent="0.2">
      <c r="B98" s="124"/>
      <c r="C98" s="125" t="s">
        <v>153</v>
      </c>
      <c r="D98" s="125" t="s">
        <v>118</v>
      </c>
      <c r="E98" s="126" t="s">
        <v>3399</v>
      </c>
      <c r="F98" s="127" t="s">
        <v>3400</v>
      </c>
      <c r="G98" s="128" t="s">
        <v>1453</v>
      </c>
      <c r="H98" s="129">
        <v>3000</v>
      </c>
      <c r="I98" s="130"/>
      <c r="J98" s="131">
        <f>ROUND(I98*H98,2)</f>
        <v>0</v>
      </c>
      <c r="K98" s="127" t="s">
        <v>122</v>
      </c>
      <c r="L98" s="29"/>
      <c r="M98" s="132" t="s">
        <v>3</v>
      </c>
      <c r="N98" s="133" t="s">
        <v>39</v>
      </c>
      <c r="P98" s="134">
        <f>O98*H98</f>
        <v>0</v>
      </c>
      <c r="Q98" s="134">
        <v>0</v>
      </c>
      <c r="R98" s="134">
        <f>Q98*H98</f>
        <v>0</v>
      </c>
      <c r="S98" s="134">
        <v>0</v>
      </c>
      <c r="T98" s="135">
        <f>S98*H98</f>
        <v>0</v>
      </c>
      <c r="AR98" s="136" t="s">
        <v>2674</v>
      </c>
      <c r="AT98" s="136" t="s">
        <v>118</v>
      </c>
      <c r="AU98" s="136" t="s">
        <v>76</v>
      </c>
      <c r="AY98" s="14" t="s">
        <v>115</v>
      </c>
      <c r="BE98" s="137">
        <f>IF(N98="základní",J98,0)</f>
        <v>0</v>
      </c>
      <c r="BF98" s="137">
        <f>IF(N98="snížená",J98,0)</f>
        <v>0</v>
      </c>
      <c r="BG98" s="137">
        <f>IF(N98="zákl. přenesená",J98,0)</f>
        <v>0</v>
      </c>
      <c r="BH98" s="137">
        <f>IF(N98="sníž. přenesená",J98,0)</f>
        <v>0</v>
      </c>
      <c r="BI98" s="137">
        <f>IF(N98="nulová",J98,0)</f>
        <v>0</v>
      </c>
      <c r="BJ98" s="14" t="s">
        <v>76</v>
      </c>
      <c r="BK98" s="137">
        <f>ROUND(I98*H98,2)</f>
        <v>0</v>
      </c>
      <c r="BL98" s="14" t="s">
        <v>2674</v>
      </c>
      <c r="BM98" s="136" t="s">
        <v>157</v>
      </c>
    </row>
    <row r="99" spans="2:65" s="1" customFormat="1" ht="19.5" x14ac:dyDescent="0.2">
      <c r="B99" s="29"/>
      <c r="D99" s="138" t="s">
        <v>124</v>
      </c>
      <c r="F99" s="139" t="s">
        <v>3401</v>
      </c>
      <c r="I99" s="140"/>
      <c r="L99" s="29"/>
      <c r="M99" s="141"/>
      <c r="T99" s="50"/>
      <c r="AT99" s="14" t="s">
        <v>124</v>
      </c>
      <c r="AU99" s="14" t="s">
        <v>76</v>
      </c>
    </row>
    <row r="100" spans="2:65" s="1" customFormat="1" ht="24.2" customHeight="1" x14ac:dyDescent="0.2">
      <c r="B100" s="124"/>
      <c r="C100" s="125" t="s">
        <v>141</v>
      </c>
      <c r="D100" s="125" t="s">
        <v>118</v>
      </c>
      <c r="E100" s="126" t="s">
        <v>3402</v>
      </c>
      <c r="F100" s="127" t="s">
        <v>3403</v>
      </c>
      <c r="G100" s="128" t="s">
        <v>1453</v>
      </c>
      <c r="H100" s="129">
        <v>3000</v>
      </c>
      <c r="I100" s="130"/>
      <c r="J100" s="131">
        <f>ROUND(I100*H100,2)</f>
        <v>0</v>
      </c>
      <c r="K100" s="127" t="s">
        <v>122</v>
      </c>
      <c r="L100" s="29"/>
      <c r="M100" s="132" t="s">
        <v>3</v>
      </c>
      <c r="N100" s="133" t="s">
        <v>39</v>
      </c>
      <c r="P100" s="134">
        <f>O100*H100</f>
        <v>0</v>
      </c>
      <c r="Q100" s="134">
        <v>0</v>
      </c>
      <c r="R100" s="134">
        <f>Q100*H100</f>
        <v>0</v>
      </c>
      <c r="S100" s="134">
        <v>0</v>
      </c>
      <c r="T100" s="135">
        <f>S100*H100</f>
        <v>0</v>
      </c>
      <c r="AR100" s="136" t="s">
        <v>2674</v>
      </c>
      <c r="AT100" s="136" t="s">
        <v>118</v>
      </c>
      <c r="AU100" s="136" t="s">
        <v>76</v>
      </c>
      <c r="AY100" s="14" t="s">
        <v>115</v>
      </c>
      <c r="BE100" s="137">
        <f>IF(N100="základní",J100,0)</f>
        <v>0</v>
      </c>
      <c r="BF100" s="137">
        <f>IF(N100="snížená",J100,0)</f>
        <v>0</v>
      </c>
      <c r="BG100" s="137">
        <f>IF(N100="zákl. přenesená",J100,0)</f>
        <v>0</v>
      </c>
      <c r="BH100" s="137">
        <f>IF(N100="sníž. přenesená",J100,0)</f>
        <v>0</v>
      </c>
      <c r="BI100" s="137">
        <f>IF(N100="nulová",J100,0)</f>
        <v>0</v>
      </c>
      <c r="BJ100" s="14" t="s">
        <v>76</v>
      </c>
      <c r="BK100" s="137">
        <f>ROUND(I100*H100,2)</f>
        <v>0</v>
      </c>
      <c r="BL100" s="14" t="s">
        <v>2674</v>
      </c>
      <c r="BM100" s="136" t="s">
        <v>160</v>
      </c>
    </row>
    <row r="101" spans="2:65" s="1" customFormat="1" ht="19.5" x14ac:dyDescent="0.2">
      <c r="B101" s="29"/>
      <c r="D101" s="138" t="s">
        <v>124</v>
      </c>
      <c r="F101" s="139" t="s">
        <v>3401</v>
      </c>
      <c r="I101" s="140"/>
      <c r="L101" s="29"/>
      <c r="M101" s="141"/>
      <c r="T101" s="50"/>
      <c r="AT101" s="14" t="s">
        <v>124</v>
      </c>
      <c r="AU101" s="14" t="s">
        <v>76</v>
      </c>
    </row>
    <row r="102" spans="2:65" s="1" customFormat="1" ht="44.25" customHeight="1" x14ac:dyDescent="0.2">
      <c r="B102" s="124"/>
      <c r="C102" s="125" t="s">
        <v>161</v>
      </c>
      <c r="D102" s="125" t="s">
        <v>118</v>
      </c>
      <c r="E102" s="126" t="s">
        <v>3404</v>
      </c>
      <c r="F102" s="127" t="s">
        <v>3405</v>
      </c>
      <c r="G102" s="128" t="s">
        <v>408</v>
      </c>
      <c r="H102" s="129">
        <v>20</v>
      </c>
      <c r="I102" s="130"/>
      <c r="J102" s="131">
        <f>ROUND(I102*H102,2)</f>
        <v>0</v>
      </c>
      <c r="K102" s="127" t="s">
        <v>122</v>
      </c>
      <c r="L102" s="29"/>
      <c r="M102" s="132" t="s">
        <v>3</v>
      </c>
      <c r="N102" s="133" t="s">
        <v>39</v>
      </c>
      <c r="P102" s="134">
        <f>O102*H102</f>
        <v>0</v>
      </c>
      <c r="Q102" s="134">
        <v>0</v>
      </c>
      <c r="R102" s="134">
        <f>Q102*H102</f>
        <v>0</v>
      </c>
      <c r="S102" s="134">
        <v>0</v>
      </c>
      <c r="T102" s="135">
        <f>S102*H102</f>
        <v>0</v>
      </c>
      <c r="AR102" s="136" t="s">
        <v>2674</v>
      </c>
      <c r="AT102" s="136" t="s">
        <v>118</v>
      </c>
      <c r="AU102" s="136" t="s">
        <v>76</v>
      </c>
      <c r="AY102" s="14" t="s">
        <v>115</v>
      </c>
      <c r="BE102" s="137">
        <f>IF(N102="základní",J102,0)</f>
        <v>0</v>
      </c>
      <c r="BF102" s="137">
        <f>IF(N102="snížená",J102,0)</f>
        <v>0</v>
      </c>
      <c r="BG102" s="137">
        <f>IF(N102="zákl. přenesená",J102,0)</f>
        <v>0</v>
      </c>
      <c r="BH102" s="137">
        <f>IF(N102="sníž. přenesená",J102,0)</f>
        <v>0</v>
      </c>
      <c r="BI102" s="137">
        <f>IF(N102="nulová",J102,0)</f>
        <v>0</v>
      </c>
      <c r="BJ102" s="14" t="s">
        <v>76</v>
      </c>
      <c r="BK102" s="137">
        <f>ROUND(I102*H102,2)</f>
        <v>0</v>
      </c>
      <c r="BL102" s="14" t="s">
        <v>2674</v>
      </c>
      <c r="BM102" s="136" t="s">
        <v>164</v>
      </c>
    </row>
    <row r="103" spans="2:65" s="1" customFormat="1" ht="29.25" x14ac:dyDescent="0.2">
      <c r="B103" s="29"/>
      <c r="D103" s="138" t="s">
        <v>124</v>
      </c>
      <c r="F103" s="139" t="s">
        <v>3406</v>
      </c>
      <c r="I103" s="140"/>
      <c r="L103" s="29"/>
      <c r="M103" s="141"/>
      <c r="T103" s="50"/>
      <c r="AT103" s="14" t="s">
        <v>124</v>
      </c>
      <c r="AU103" s="14" t="s">
        <v>76</v>
      </c>
    </row>
    <row r="104" spans="2:65" s="1" customFormat="1" ht="44.25" customHeight="1" x14ac:dyDescent="0.2">
      <c r="B104" s="124"/>
      <c r="C104" s="125" t="s">
        <v>9</v>
      </c>
      <c r="D104" s="125" t="s">
        <v>118</v>
      </c>
      <c r="E104" s="126" t="s">
        <v>3407</v>
      </c>
      <c r="F104" s="127" t="s">
        <v>3408</v>
      </c>
      <c r="G104" s="128" t="s">
        <v>408</v>
      </c>
      <c r="H104" s="129">
        <v>10</v>
      </c>
      <c r="I104" s="130"/>
      <c r="J104" s="131">
        <f>ROUND(I104*H104,2)</f>
        <v>0</v>
      </c>
      <c r="K104" s="127" t="s">
        <v>122</v>
      </c>
      <c r="L104" s="29"/>
      <c r="M104" s="132" t="s">
        <v>3</v>
      </c>
      <c r="N104" s="133" t="s">
        <v>39</v>
      </c>
      <c r="P104" s="134">
        <f>O104*H104</f>
        <v>0</v>
      </c>
      <c r="Q104" s="134">
        <v>0</v>
      </c>
      <c r="R104" s="134">
        <f>Q104*H104</f>
        <v>0</v>
      </c>
      <c r="S104" s="134">
        <v>0</v>
      </c>
      <c r="T104" s="135">
        <f>S104*H104</f>
        <v>0</v>
      </c>
      <c r="AR104" s="136" t="s">
        <v>2674</v>
      </c>
      <c r="AT104" s="136" t="s">
        <v>118</v>
      </c>
      <c r="AU104" s="136" t="s">
        <v>76</v>
      </c>
      <c r="AY104" s="14" t="s">
        <v>115</v>
      </c>
      <c r="BE104" s="137">
        <f>IF(N104="základní",J104,0)</f>
        <v>0</v>
      </c>
      <c r="BF104" s="137">
        <f>IF(N104="snížená",J104,0)</f>
        <v>0</v>
      </c>
      <c r="BG104" s="137">
        <f>IF(N104="zákl. přenesená",J104,0)</f>
        <v>0</v>
      </c>
      <c r="BH104" s="137">
        <f>IF(N104="sníž. přenesená",J104,0)</f>
        <v>0</v>
      </c>
      <c r="BI104" s="137">
        <f>IF(N104="nulová",J104,0)</f>
        <v>0</v>
      </c>
      <c r="BJ104" s="14" t="s">
        <v>76</v>
      </c>
      <c r="BK104" s="137">
        <f>ROUND(I104*H104,2)</f>
        <v>0</v>
      </c>
      <c r="BL104" s="14" t="s">
        <v>2674</v>
      </c>
      <c r="BM104" s="136" t="s">
        <v>168</v>
      </c>
    </row>
    <row r="105" spans="2:65" s="1" customFormat="1" ht="29.25" x14ac:dyDescent="0.2">
      <c r="B105" s="29"/>
      <c r="D105" s="138" t="s">
        <v>124</v>
      </c>
      <c r="F105" s="139" t="s">
        <v>3406</v>
      </c>
      <c r="I105" s="140"/>
      <c r="L105" s="29"/>
      <c r="M105" s="141"/>
      <c r="T105" s="50"/>
      <c r="AT105" s="14" t="s">
        <v>124</v>
      </c>
      <c r="AU105" s="14" t="s">
        <v>76</v>
      </c>
    </row>
    <row r="106" spans="2:65" s="1" customFormat="1" ht="44.25" customHeight="1" x14ac:dyDescent="0.2">
      <c r="B106" s="124"/>
      <c r="C106" s="125" t="s">
        <v>170</v>
      </c>
      <c r="D106" s="125" t="s">
        <v>118</v>
      </c>
      <c r="E106" s="126" t="s">
        <v>3409</v>
      </c>
      <c r="F106" s="127" t="s">
        <v>3410</v>
      </c>
      <c r="G106" s="128" t="s">
        <v>408</v>
      </c>
      <c r="H106" s="129">
        <v>5</v>
      </c>
      <c r="I106" s="130"/>
      <c r="J106" s="131">
        <f>ROUND(I106*H106,2)</f>
        <v>0</v>
      </c>
      <c r="K106" s="127" t="s">
        <v>122</v>
      </c>
      <c r="L106" s="29"/>
      <c r="M106" s="132" t="s">
        <v>3</v>
      </c>
      <c r="N106" s="133" t="s">
        <v>39</v>
      </c>
      <c r="P106" s="134">
        <f>O106*H106</f>
        <v>0</v>
      </c>
      <c r="Q106" s="134">
        <v>0</v>
      </c>
      <c r="R106" s="134">
        <f>Q106*H106</f>
        <v>0</v>
      </c>
      <c r="S106" s="134">
        <v>0</v>
      </c>
      <c r="T106" s="135">
        <f>S106*H106</f>
        <v>0</v>
      </c>
      <c r="AR106" s="136" t="s">
        <v>2674</v>
      </c>
      <c r="AT106" s="136" t="s">
        <v>118</v>
      </c>
      <c r="AU106" s="136" t="s">
        <v>76</v>
      </c>
      <c r="AY106" s="14" t="s">
        <v>115</v>
      </c>
      <c r="BE106" s="137">
        <f>IF(N106="základní",J106,0)</f>
        <v>0</v>
      </c>
      <c r="BF106" s="137">
        <f>IF(N106="snížená",J106,0)</f>
        <v>0</v>
      </c>
      <c r="BG106" s="137">
        <f>IF(N106="zákl. přenesená",J106,0)</f>
        <v>0</v>
      </c>
      <c r="BH106" s="137">
        <f>IF(N106="sníž. přenesená",J106,0)</f>
        <v>0</v>
      </c>
      <c r="BI106" s="137">
        <f>IF(N106="nulová",J106,0)</f>
        <v>0</v>
      </c>
      <c r="BJ106" s="14" t="s">
        <v>76</v>
      </c>
      <c r="BK106" s="137">
        <f>ROUND(I106*H106,2)</f>
        <v>0</v>
      </c>
      <c r="BL106" s="14" t="s">
        <v>2674</v>
      </c>
      <c r="BM106" s="136" t="s">
        <v>173</v>
      </c>
    </row>
    <row r="107" spans="2:65" s="1" customFormat="1" ht="29.25" x14ac:dyDescent="0.2">
      <c r="B107" s="29"/>
      <c r="D107" s="138" t="s">
        <v>124</v>
      </c>
      <c r="F107" s="139" t="s">
        <v>3406</v>
      </c>
      <c r="I107" s="140"/>
      <c r="L107" s="29"/>
      <c r="M107" s="141"/>
      <c r="T107" s="50"/>
      <c r="AT107" s="14" t="s">
        <v>124</v>
      </c>
      <c r="AU107" s="14" t="s">
        <v>76</v>
      </c>
    </row>
    <row r="108" spans="2:65" s="1" customFormat="1" ht="49.15" customHeight="1" x14ac:dyDescent="0.2">
      <c r="B108" s="124"/>
      <c r="C108" s="125" t="s">
        <v>148</v>
      </c>
      <c r="D108" s="125" t="s">
        <v>118</v>
      </c>
      <c r="E108" s="126" t="s">
        <v>3411</v>
      </c>
      <c r="F108" s="127" t="s">
        <v>3412</v>
      </c>
      <c r="G108" s="128" t="s">
        <v>408</v>
      </c>
      <c r="H108" s="129">
        <v>1000</v>
      </c>
      <c r="I108" s="130"/>
      <c r="J108" s="131">
        <f>ROUND(I108*H108,2)</f>
        <v>0</v>
      </c>
      <c r="K108" s="127" t="s">
        <v>122</v>
      </c>
      <c r="L108" s="29"/>
      <c r="M108" s="132" t="s">
        <v>3</v>
      </c>
      <c r="N108" s="133" t="s">
        <v>39</v>
      </c>
      <c r="P108" s="134">
        <f>O108*H108</f>
        <v>0</v>
      </c>
      <c r="Q108" s="134">
        <v>0</v>
      </c>
      <c r="R108" s="134">
        <f>Q108*H108</f>
        <v>0</v>
      </c>
      <c r="S108" s="134">
        <v>0</v>
      </c>
      <c r="T108" s="135">
        <f>S108*H108</f>
        <v>0</v>
      </c>
      <c r="AR108" s="136" t="s">
        <v>2674</v>
      </c>
      <c r="AT108" s="136" t="s">
        <v>118</v>
      </c>
      <c r="AU108" s="136" t="s">
        <v>76</v>
      </c>
      <c r="AY108" s="14" t="s">
        <v>115</v>
      </c>
      <c r="BE108" s="137">
        <f>IF(N108="základní",J108,0)</f>
        <v>0</v>
      </c>
      <c r="BF108" s="137">
        <f>IF(N108="snížená",J108,0)</f>
        <v>0</v>
      </c>
      <c r="BG108" s="137">
        <f>IF(N108="zákl. přenesená",J108,0)</f>
        <v>0</v>
      </c>
      <c r="BH108" s="137">
        <f>IF(N108="sníž. přenesená",J108,0)</f>
        <v>0</v>
      </c>
      <c r="BI108" s="137">
        <f>IF(N108="nulová",J108,0)</f>
        <v>0</v>
      </c>
      <c r="BJ108" s="14" t="s">
        <v>76</v>
      </c>
      <c r="BK108" s="137">
        <f>ROUND(I108*H108,2)</f>
        <v>0</v>
      </c>
      <c r="BL108" s="14" t="s">
        <v>2674</v>
      </c>
      <c r="BM108" s="136" t="s">
        <v>176</v>
      </c>
    </row>
    <row r="109" spans="2:65" s="1" customFormat="1" ht="29.25" x14ac:dyDescent="0.2">
      <c r="B109" s="29"/>
      <c r="D109" s="138" t="s">
        <v>124</v>
      </c>
      <c r="F109" s="139" t="s">
        <v>3406</v>
      </c>
      <c r="I109" s="140"/>
      <c r="L109" s="29"/>
      <c r="M109" s="141"/>
      <c r="T109" s="50"/>
      <c r="AT109" s="14" t="s">
        <v>124</v>
      </c>
      <c r="AU109" s="14" t="s">
        <v>76</v>
      </c>
    </row>
    <row r="110" spans="2:65" s="1" customFormat="1" ht="44.25" customHeight="1" x14ac:dyDescent="0.2">
      <c r="B110" s="124"/>
      <c r="C110" s="125" t="s">
        <v>178</v>
      </c>
      <c r="D110" s="125" t="s">
        <v>118</v>
      </c>
      <c r="E110" s="126" t="s">
        <v>3413</v>
      </c>
      <c r="F110" s="127" t="s">
        <v>3414</v>
      </c>
      <c r="G110" s="128" t="s">
        <v>408</v>
      </c>
      <c r="H110" s="129">
        <v>50</v>
      </c>
      <c r="I110" s="130"/>
      <c r="J110" s="131">
        <f>ROUND(I110*H110,2)</f>
        <v>0</v>
      </c>
      <c r="K110" s="127" t="s">
        <v>122</v>
      </c>
      <c r="L110" s="29"/>
      <c r="M110" s="132" t="s">
        <v>3</v>
      </c>
      <c r="N110" s="133" t="s">
        <v>39</v>
      </c>
      <c r="P110" s="134">
        <f>O110*H110</f>
        <v>0</v>
      </c>
      <c r="Q110" s="134">
        <v>0</v>
      </c>
      <c r="R110" s="134">
        <f>Q110*H110</f>
        <v>0</v>
      </c>
      <c r="S110" s="134">
        <v>0</v>
      </c>
      <c r="T110" s="135">
        <f>S110*H110</f>
        <v>0</v>
      </c>
      <c r="AR110" s="136" t="s">
        <v>2674</v>
      </c>
      <c r="AT110" s="136" t="s">
        <v>118</v>
      </c>
      <c r="AU110" s="136" t="s">
        <v>76</v>
      </c>
      <c r="AY110" s="14" t="s">
        <v>115</v>
      </c>
      <c r="BE110" s="137">
        <f>IF(N110="základní",J110,0)</f>
        <v>0</v>
      </c>
      <c r="BF110" s="137">
        <f>IF(N110="snížená",J110,0)</f>
        <v>0</v>
      </c>
      <c r="BG110" s="137">
        <f>IF(N110="zákl. přenesená",J110,0)</f>
        <v>0</v>
      </c>
      <c r="BH110" s="137">
        <f>IF(N110="sníž. přenesená",J110,0)</f>
        <v>0</v>
      </c>
      <c r="BI110" s="137">
        <f>IF(N110="nulová",J110,0)</f>
        <v>0</v>
      </c>
      <c r="BJ110" s="14" t="s">
        <v>76</v>
      </c>
      <c r="BK110" s="137">
        <f>ROUND(I110*H110,2)</f>
        <v>0</v>
      </c>
      <c r="BL110" s="14" t="s">
        <v>2674</v>
      </c>
      <c r="BM110" s="136" t="s">
        <v>181</v>
      </c>
    </row>
    <row r="111" spans="2:65" s="1" customFormat="1" ht="29.25" x14ac:dyDescent="0.2">
      <c r="B111" s="29"/>
      <c r="D111" s="138" t="s">
        <v>124</v>
      </c>
      <c r="F111" s="139" t="s">
        <v>3406</v>
      </c>
      <c r="I111" s="140"/>
      <c r="L111" s="29"/>
      <c r="M111" s="141"/>
      <c r="T111" s="50"/>
      <c r="AT111" s="14" t="s">
        <v>124</v>
      </c>
      <c r="AU111" s="14" t="s">
        <v>76</v>
      </c>
    </row>
    <row r="112" spans="2:65" s="1" customFormat="1" ht="44.25" customHeight="1" x14ac:dyDescent="0.2">
      <c r="B112" s="124"/>
      <c r="C112" s="125" t="s">
        <v>152</v>
      </c>
      <c r="D112" s="125" t="s">
        <v>118</v>
      </c>
      <c r="E112" s="126" t="s">
        <v>3415</v>
      </c>
      <c r="F112" s="127" t="s">
        <v>3416</v>
      </c>
      <c r="G112" s="128" t="s">
        <v>408</v>
      </c>
      <c r="H112" s="129">
        <v>20</v>
      </c>
      <c r="I112" s="130"/>
      <c r="J112" s="131">
        <f>ROUND(I112*H112,2)</f>
        <v>0</v>
      </c>
      <c r="K112" s="127" t="s">
        <v>122</v>
      </c>
      <c r="L112" s="29"/>
      <c r="M112" s="132" t="s">
        <v>3</v>
      </c>
      <c r="N112" s="133" t="s">
        <v>39</v>
      </c>
      <c r="P112" s="134">
        <f>O112*H112</f>
        <v>0</v>
      </c>
      <c r="Q112" s="134">
        <v>0</v>
      </c>
      <c r="R112" s="134">
        <f>Q112*H112</f>
        <v>0</v>
      </c>
      <c r="S112" s="134">
        <v>0</v>
      </c>
      <c r="T112" s="135">
        <f>S112*H112</f>
        <v>0</v>
      </c>
      <c r="AR112" s="136" t="s">
        <v>2674</v>
      </c>
      <c r="AT112" s="136" t="s">
        <v>118</v>
      </c>
      <c r="AU112" s="136" t="s">
        <v>76</v>
      </c>
      <c r="AY112" s="14" t="s">
        <v>115</v>
      </c>
      <c r="BE112" s="137">
        <f>IF(N112="základní",J112,0)</f>
        <v>0</v>
      </c>
      <c r="BF112" s="137">
        <f>IF(N112="snížená",J112,0)</f>
        <v>0</v>
      </c>
      <c r="BG112" s="137">
        <f>IF(N112="zákl. přenesená",J112,0)</f>
        <v>0</v>
      </c>
      <c r="BH112" s="137">
        <f>IF(N112="sníž. přenesená",J112,0)</f>
        <v>0</v>
      </c>
      <c r="BI112" s="137">
        <f>IF(N112="nulová",J112,0)</f>
        <v>0</v>
      </c>
      <c r="BJ112" s="14" t="s">
        <v>76</v>
      </c>
      <c r="BK112" s="137">
        <f>ROUND(I112*H112,2)</f>
        <v>0</v>
      </c>
      <c r="BL112" s="14" t="s">
        <v>2674</v>
      </c>
      <c r="BM112" s="136" t="s">
        <v>184</v>
      </c>
    </row>
    <row r="113" spans="2:65" s="1" customFormat="1" ht="29.25" x14ac:dyDescent="0.2">
      <c r="B113" s="29"/>
      <c r="D113" s="138" t="s">
        <v>124</v>
      </c>
      <c r="F113" s="139" t="s">
        <v>3406</v>
      </c>
      <c r="I113" s="140"/>
      <c r="L113" s="29"/>
      <c r="M113" s="141"/>
      <c r="T113" s="50"/>
      <c r="AT113" s="14" t="s">
        <v>124</v>
      </c>
      <c r="AU113" s="14" t="s">
        <v>76</v>
      </c>
    </row>
    <row r="114" spans="2:65" s="1" customFormat="1" ht="44.25" customHeight="1" x14ac:dyDescent="0.2">
      <c r="B114" s="124"/>
      <c r="C114" s="125" t="s">
        <v>186</v>
      </c>
      <c r="D114" s="125" t="s">
        <v>118</v>
      </c>
      <c r="E114" s="126" t="s">
        <v>3417</v>
      </c>
      <c r="F114" s="127" t="s">
        <v>3418</v>
      </c>
      <c r="G114" s="128" t="s">
        <v>408</v>
      </c>
      <c r="H114" s="129">
        <v>10</v>
      </c>
      <c r="I114" s="130"/>
      <c r="J114" s="131">
        <f>ROUND(I114*H114,2)</f>
        <v>0</v>
      </c>
      <c r="K114" s="127" t="s">
        <v>122</v>
      </c>
      <c r="L114" s="29"/>
      <c r="M114" s="132" t="s">
        <v>3</v>
      </c>
      <c r="N114" s="133" t="s">
        <v>39</v>
      </c>
      <c r="P114" s="134">
        <f>O114*H114</f>
        <v>0</v>
      </c>
      <c r="Q114" s="134">
        <v>0</v>
      </c>
      <c r="R114" s="134">
        <f>Q114*H114</f>
        <v>0</v>
      </c>
      <c r="S114" s="134">
        <v>0</v>
      </c>
      <c r="T114" s="135">
        <f>S114*H114</f>
        <v>0</v>
      </c>
      <c r="AR114" s="136" t="s">
        <v>2674</v>
      </c>
      <c r="AT114" s="136" t="s">
        <v>118</v>
      </c>
      <c r="AU114" s="136" t="s">
        <v>76</v>
      </c>
      <c r="AY114" s="14" t="s">
        <v>115</v>
      </c>
      <c r="BE114" s="137">
        <f>IF(N114="základní",J114,0)</f>
        <v>0</v>
      </c>
      <c r="BF114" s="137">
        <f>IF(N114="snížená",J114,0)</f>
        <v>0</v>
      </c>
      <c r="BG114" s="137">
        <f>IF(N114="zákl. přenesená",J114,0)</f>
        <v>0</v>
      </c>
      <c r="BH114" s="137">
        <f>IF(N114="sníž. přenesená",J114,0)</f>
        <v>0</v>
      </c>
      <c r="BI114" s="137">
        <f>IF(N114="nulová",J114,0)</f>
        <v>0</v>
      </c>
      <c r="BJ114" s="14" t="s">
        <v>76</v>
      </c>
      <c r="BK114" s="137">
        <f>ROUND(I114*H114,2)</f>
        <v>0</v>
      </c>
      <c r="BL114" s="14" t="s">
        <v>2674</v>
      </c>
      <c r="BM114" s="136" t="s">
        <v>189</v>
      </c>
    </row>
    <row r="115" spans="2:65" s="1" customFormat="1" ht="29.25" x14ac:dyDescent="0.2">
      <c r="B115" s="29"/>
      <c r="D115" s="138" t="s">
        <v>124</v>
      </c>
      <c r="F115" s="139" t="s">
        <v>3406</v>
      </c>
      <c r="I115" s="140"/>
      <c r="L115" s="29"/>
      <c r="M115" s="141"/>
      <c r="T115" s="50"/>
      <c r="AT115" s="14" t="s">
        <v>124</v>
      </c>
      <c r="AU115" s="14" t="s">
        <v>76</v>
      </c>
    </row>
    <row r="116" spans="2:65" s="1" customFormat="1" ht="49.15" customHeight="1" x14ac:dyDescent="0.2">
      <c r="B116" s="124"/>
      <c r="C116" s="125" t="s">
        <v>157</v>
      </c>
      <c r="D116" s="125" t="s">
        <v>118</v>
      </c>
      <c r="E116" s="126" t="s">
        <v>3419</v>
      </c>
      <c r="F116" s="127" t="s">
        <v>3420</v>
      </c>
      <c r="G116" s="128" t="s">
        <v>408</v>
      </c>
      <c r="H116" s="129">
        <v>5000</v>
      </c>
      <c r="I116" s="130"/>
      <c r="J116" s="131">
        <f>ROUND(I116*H116,2)</f>
        <v>0</v>
      </c>
      <c r="K116" s="127" t="s">
        <v>122</v>
      </c>
      <c r="L116" s="29"/>
      <c r="M116" s="132" t="s">
        <v>3</v>
      </c>
      <c r="N116" s="133" t="s">
        <v>39</v>
      </c>
      <c r="P116" s="134">
        <f>O116*H116</f>
        <v>0</v>
      </c>
      <c r="Q116" s="134">
        <v>0</v>
      </c>
      <c r="R116" s="134">
        <f>Q116*H116</f>
        <v>0</v>
      </c>
      <c r="S116" s="134">
        <v>0</v>
      </c>
      <c r="T116" s="135">
        <f>S116*H116</f>
        <v>0</v>
      </c>
      <c r="AR116" s="136" t="s">
        <v>2674</v>
      </c>
      <c r="AT116" s="136" t="s">
        <v>118</v>
      </c>
      <c r="AU116" s="136" t="s">
        <v>76</v>
      </c>
      <c r="AY116" s="14" t="s">
        <v>115</v>
      </c>
      <c r="BE116" s="137">
        <f>IF(N116="základní",J116,0)</f>
        <v>0</v>
      </c>
      <c r="BF116" s="137">
        <f>IF(N116="snížená",J116,0)</f>
        <v>0</v>
      </c>
      <c r="BG116" s="137">
        <f>IF(N116="zákl. přenesená",J116,0)</f>
        <v>0</v>
      </c>
      <c r="BH116" s="137">
        <f>IF(N116="sníž. přenesená",J116,0)</f>
        <v>0</v>
      </c>
      <c r="BI116" s="137">
        <f>IF(N116="nulová",J116,0)</f>
        <v>0</v>
      </c>
      <c r="BJ116" s="14" t="s">
        <v>76</v>
      </c>
      <c r="BK116" s="137">
        <f>ROUND(I116*H116,2)</f>
        <v>0</v>
      </c>
      <c r="BL116" s="14" t="s">
        <v>2674</v>
      </c>
      <c r="BM116" s="136" t="s">
        <v>193</v>
      </c>
    </row>
    <row r="117" spans="2:65" s="1" customFormat="1" ht="29.25" x14ac:dyDescent="0.2">
      <c r="B117" s="29"/>
      <c r="D117" s="138" t="s">
        <v>124</v>
      </c>
      <c r="F117" s="139" t="s">
        <v>3406</v>
      </c>
      <c r="I117" s="140"/>
      <c r="L117" s="29"/>
      <c r="M117" s="141"/>
      <c r="T117" s="50"/>
      <c r="AT117" s="14" t="s">
        <v>124</v>
      </c>
      <c r="AU117" s="14" t="s">
        <v>76</v>
      </c>
    </row>
    <row r="118" spans="2:65" s="1" customFormat="1" ht="49.15" customHeight="1" x14ac:dyDescent="0.2">
      <c r="B118" s="124"/>
      <c r="C118" s="125" t="s">
        <v>195</v>
      </c>
      <c r="D118" s="125" t="s">
        <v>118</v>
      </c>
      <c r="E118" s="126" t="s">
        <v>3421</v>
      </c>
      <c r="F118" s="127" t="s">
        <v>3422</v>
      </c>
      <c r="G118" s="128" t="s">
        <v>1453</v>
      </c>
      <c r="H118" s="129">
        <v>200</v>
      </c>
      <c r="I118" s="130"/>
      <c r="J118" s="131">
        <f>ROUND(I118*H118,2)</f>
        <v>0</v>
      </c>
      <c r="K118" s="127" t="s">
        <v>122</v>
      </c>
      <c r="L118" s="29"/>
      <c r="M118" s="132" t="s">
        <v>3</v>
      </c>
      <c r="N118" s="133" t="s">
        <v>39</v>
      </c>
      <c r="P118" s="134">
        <f>O118*H118</f>
        <v>0</v>
      </c>
      <c r="Q118" s="134">
        <v>0</v>
      </c>
      <c r="R118" s="134">
        <f>Q118*H118</f>
        <v>0</v>
      </c>
      <c r="S118" s="134">
        <v>0</v>
      </c>
      <c r="T118" s="135">
        <f>S118*H118</f>
        <v>0</v>
      </c>
      <c r="AR118" s="136" t="s">
        <v>2674</v>
      </c>
      <c r="AT118" s="136" t="s">
        <v>118</v>
      </c>
      <c r="AU118" s="136" t="s">
        <v>76</v>
      </c>
      <c r="AY118" s="14" t="s">
        <v>115</v>
      </c>
      <c r="BE118" s="137">
        <f>IF(N118="základní",J118,0)</f>
        <v>0</v>
      </c>
      <c r="BF118" s="137">
        <f>IF(N118="snížená",J118,0)</f>
        <v>0</v>
      </c>
      <c r="BG118" s="137">
        <f>IF(N118="zákl. přenesená",J118,0)</f>
        <v>0</v>
      </c>
      <c r="BH118" s="137">
        <f>IF(N118="sníž. přenesená",J118,0)</f>
        <v>0</v>
      </c>
      <c r="BI118" s="137">
        <f>IF(N118="nulová",J118,0)</f>
        <v>0</v>
      </c>
      <c r="BJ118" s="14" t="s">
        <v>76</v>
      </c>
      <c r="BK118" s="137">
        <f>ROUND(I118*H118,2)</f>
        <v>0</v>
      </c>
      <c r="BL118" s="14" t="s">
        <v>2674</v>
      </c>
      <c r="BM118" s="136" t="s">
        <v>198</v>
      </c>
    </row>
    <row r="119" spans="2:65" s="1" customFormat="1" ht="39" x14ac:dyDescent="0.2">
      <c r="B119" s="29"/>
      <c r="D119" s="138" t="s">
        <v>124</v>
      </c>
      <c r="F119" s="139" t="s">
        <v>3423</v>
      </c>
      <c r="I119" s="140"/>
      <c r="L119" s="29"/>
      <c r="M119" s="141"/>
      <c r="T119" s="50"/>
      <c r="AT119" s="14" t="s">
        <v>124</v>
      </c>
      <c r="AU119" s="14" t="s">
        <v>76</v>
      </c>
    </row>
    <row r="120" spans="2:65" s="1" customFormat="1" ht="49.15" customHeight="1" x14ac:dyDescent="0.2">
      <c r="B120" s="124"/>
      <c r="C120" s="125" t="s">
        <v>160</v>
      </c>
      <c r="D120" s="125" t="s">
        <v>118</v>
      </c>
      <c r="E120" s="126" t="s">
        <v>3424</v>
      </c>
      <c r="F120" s="127" t="s">
        <v>3425</v>
      </c>
      <c r="G120" s="128" t="s">
        <v>1453</v>
      </c>
      <c r="H120" s="129">
        <v>1000</v>
      </c>
      <c r="I120" s="130"/>
      <c r="J120" s="131">
        <f>ROUND(I120*H120,2)</f>
        <v>0</v>
      </c>
      <c r="K120" s="127" t="s">
        <v>122</v>
      </c>
      <c r="L120" s="29"/>
      <c r="M120" s="132" t="s">
        <v>3</v>
      </c>
      <c r="N120" s="133" t="s">
        <v>39</v>
      </c>
      <c r="P120" s="134">
        <f>O120*H120</f>
        <v>0</v>
      </c>
      <c r="Q120" s="134">
        <v>0</v>
      </c>
      <c r="R120" s="134">
        <f>Q120*H120</f>
        <v>0</v>
      </c>
      <c r="S120" s="134">
        <v>0</v>
      </c>
      <c r="T120" s="135">
        <f>S120*H120</f>
        <v>0</v>
      </c>
      <c r="AR120" s="136" t="s">
        <v>2674</v>
      </c>
      <c r="AT120" s="136" t="s">
        <v>118</v>
      </c>
      <c r="AU120" s="136" t="s">
        <v>76</v>
      </c>
      <c r="AY120" s="14" t="s">
        <v>115</v>
      </c>
      <c r="BE120" s="137">
        <f>IF(N120="základní",J120,0)</f>
        <v>0</v>
      </c>
      <c r="BF120" s="137">
        <f>IF(N120="snížená",J120,0)</f>
        <v>0</v>
      </c>
      <c r="BG120" s="137">
        <f>IF(N120="zákl. přenesená",J120,0)</f>
        <v>0</v>
      </c>
      <c r="BH120" s="137">
        <f>IF(N120="sníž. přenesená",J120,0)</f>
        <v>0</v>
      </c>
      <c r="BI120" s="137">
        <f>IF(N120="nulová",J120,0)</f>
        <v>0</v>
      </c>
      <c r="BJ120" s="14" t="s">
        <v>76</v>
      </c>
      <c r="BK120" s="137">
        <f>ROUND(I120*H120,2)</f>
        <v>0</v>
      </c>
      <c r="BL120" s="14" t="s">
        <v>2674</v>
      </c>
      <c r="BM120" s="136" t="s">
        <v>201</v>
      </c>
    </row>
    <row r="121" spans="2:65" s="1" customFormat="1" ht="39" x14ac:dyDescent="0.2">
      <c r="B121" s="29"/>
      <c r="D121" s="138" t="s">
        <v>124</v>
      </c>
      <c r="F121" s="139" t="s">
        <v>3423</v>
      </c>
      <c r="I121" s="140"/>
      <c r="L121" s="29"/>
      <c r="M121" s="141"/>
      <c r="T121" s="50"/>
      <c r="AT121" s="14" t="s">
        <v>124</v>
      </c>
      <c r="AU121" s="14" t="s">
        <v>76</v>
      </c>
    </row>
    <row r="122" spans="2:65" s="1" customFormat="1" ht="49.15" customHeight="1" x14ac:dyDescent="0.2">
      <c r="B122" s="124"/>
      <c r="C122" s="125" t="s">
        <v>8</v>
      </c>
      <c r="D122" s="125" t="s">
        <v>118</v>
      </c>
      <c r="E122" s="126" t="s">
        <v>3426</v>
      </c>
      <c r="F122" s="127" t="s">
        <v>3427</v>
      </c>
      <c r="G122" s="128" t="s">
        <v>1453</v>
      </c>
      <c r="H122" s="129">
        <v>5</v>
      </c>
      <c r="I122" s="130"/>
      <c r="J122" s="131">
        <f>ROUND(I122*H122,2)</f>
        <v>0</v>
      </c>
      <c r="K122" s="127" t="s">
        <v>122</v>
      </c>
      <c r="L122" s="29"/>
      <c r="M122" s="132" t="s">
        <v>3</v>
      </c>
      <c r="N122" s="133" t="s">
        <v>39</v>
      </c>
      <c r="P122" s="134">
        <f>O122*H122</f>
        <v>0</v>
      </c>
      <c r="Q122" s="134">
        <v>0</v>
      </c>
      <c r="R122" s="134">
        <f>Q122*H122</f>
        <v>0</v>
      </c>
      <c r="S122" s="134">
        <v>0</v>
      </c>
      <c r="T122" s="135">
        <f>S122*H122</f>
        <v>0</v>
      </c>
      <c r="AR122" s="136" t="s">
        <v>2674</v>
      </c>
      <c r="AT122" s="136" t="s">
        <v>118</v>
      </c>
      <c r="AU122" s="136" t="s">
        <v>76</v>
      </c>
      <c r="AY122" s="14" t="s">
        <v>115</v>
      </c>
      <c r="BE122" s="137">
        <f>IF(N122="základní",J122,0)</f>
        <v>0</v>
      </c>
      <c r="BF122" s="137">
        <f>IF(N122="snížená",J122,0)</f>
        <v>0</v>
      </c>
      <c r="BG122" s="137">
        <f>IF(N122="zákl. přenesená",J122,0)</f>
        <v>0</v>
      </c>
      <c r="BH122" s="137">
        <f>IF(N122="sníž. přenesená",J122,0)</f>
        <v>0</v>
      </c>
      <c r="BI122" s="137">
        <f>IF(N122="nulová",J122,0)</f>
        <v>0</v>
      </c>
      <c r="BJ122" s="14" t="s">
        <v>76</v>
      </c>
      <c r="BK122" s="137">
        <f>ROUND(I122*H122,2)</f>
        <v>0</v>
      </c>
      <c r="BL122" s="14" t="s">
        <v>2674</v>
      </c>
      <c r="BM122" s="136" t="s">
        <v>204</v>
      </c>
    </row>
    <row r="123" spans="2:65" s="1" customFormat="1" ht="39" x14ac:dyDescent="0.2">
      <c r="B123" s="29"/>
      <c r="D123" s="138" t="s">
        <v>124</v>
      </c>
      <c r="F123" s="139" t="s">
        <v>3423</v>
      </c>
      <c r="I123" s="140"/>
      <c r="L123" s="29"/>
      <c r="M123" s="141"/>
      <c r="T123" s="50"/>
      <c r="AT123" s="14" t="s">
        <v>124</v>
      </c>
      <c r="AU123" s="14" t="s">
        <v>76</v>
      </c>
    </row>
    <row r="124" spans="2:65" s="1" customFormat="1" ht="49.15" customHeight="1" x14ac:dyDescent="0.2">
      <c r="B124" s="124"/>
      <c r="C124" s="125" t="s">
        <v>164</v>
      </c>
      <c r="D124" s="125" t="s">
        <v>118</v>
      </c>
      <c r="E124" s="126" t="s">
        <v>3428</v>
      </c>
      <c r="F124" s="127" t="s">
        <v>3429</v>
      </c>
      <c r="G124" s="128" t="s">
        <v>1453</v>
      </c>
      <c r="H124" s="129">
        <v>100</v>
      </c>
      <c r="I124" s="130"/>
      <c r="J124" s="131">
        <f>ROUND(I124*H124,2)</f>
        <v>0</v>
      </c>
      <c r="K124" s="127" t="s">
        <v>122</v>
      </c>
      <c r="L124" s="29"/>
      <c r="M124" s="132" t="s">
        <v>3</v>
      </c>
      <c r="N124" s="133" t="s">
        <v>39</v>
      </c>
      <c r="P124" s="134">
        <f>O124*H124</f>
        <v>0</v>
      </c>
      <c r="Q124" s="134">
        <v>0</v>
      </c>
      <c r="R124" s="134">
        <f>Q124*H124</f>
        <v>0</v>
      </c>
      <c r="S124" s="134">
        <v>0</v>
      </c>
      <c r="T124" s="135">
        <f>S124*H124</f>
        <v>0</v>
      </c>
      <c r="AR124" s="136" t="s">
        <v>2674</v>
      </c>
      <c r="AT124" s="136" t="s">
        <v>118</v>
      </c>
      <c r="AU124" s="136" t="s">
        <v>76</v>
      </c>
      <c r="AY124" s="14" t="s">
        <v>115</v>
      </c>
      <c r="BE124" s="137">
        <f>IF(N124="základní",J124,0)</f>
        <v>0</v>
      </c>
      <c r="BF124" s="137">
        <f>IF(N124="snížená",J124,0)</f>
        <v>0</v>
      </c>
      <c r="BG124" s="137">
        <f>IF(N124="zákl. přenesená",J124,0)</f>
        <v>0</v>
      </c>
      <c r="BH124" s="137">
        <f>IF(N124="sníž. přenesená",J124,0)</f>
        <v>0</v>
      </c>
      <c r="BI124" s="137">
        <f>IF(N124="nulová",J124,0)</f>
        <v>0</v>
      </c>
      <c r="BJ124" s="14" t="s">
        <v>76</v>
      </c>
      <c r="BK124" s="137">
        <f>ROUND(I124*H124,2)</f>
        <v>0</v>
      </c>
      <c r="BL124" s="14" t="s">
        <v>2674</v>
      </c>
      <c r="BM124" s="136" t="s">
        <v>208</v>
      </c>
    </row>
    <row r="125" spans="2:65" s="1" customFormat="1" ht="39" x14ac:dyDescent="0.2">
      <c r="B125" s="29"/>
      <c r="D125" s="138" t="s">
        <v>124</v>
      </c>
      <c r="F125" s="139" t="s">
        <v>3423</v>
      </c>
      <c r="I125" s="140"/>
      <c r="L125" s="29"/>
      <c r="M125" s="141"/>
      <c r="T125" s="50"/>
      <c r="AT125" s="14" t="s">
        <v>124</v>
      </c>
      <c r="AU125" s="14" t="s">
        <v>76</v>
      </c>
    </row>
    <row r="126" spans="2:65" s="1" customFormat="1" ht="49.15" customHeight="1" x14ac:dyDescent="0.2">
      <c r="B126" s="124"/>
      <c r="C126" s="125" t="s">
        <v>209</v>
      </c>
      <c r="D126" s="125" t="s">
        <v>118</v>
      </c>
      <c r="E126" s="126" t="s">
        <v>3430</v>
      </c>
      <c r="F126" s="127" t="s">
        <v>3431</v>
      </c>
      <c r="G126" s="128" t="s">
        <v>1453</v>
      </c>
      <c r="H126" s="129">
        <v>10</v>
      </c>
      <c r="I126" s="130"/>
      <c r="J126" s="131">
        <f>ROUND(I126*H126,2)</f>
        <v>0</v>
      </c>
      <c r="K126" s="127" t="s">
        <v>122</v>
      </c>
      <c r="L126" s="29"/>
      <c r="M126" s="132" t="s">
        <v>3</v>
      </c>
      <c r="N126" s="133" t="s">
        <v>39</v>
      </c>
      <c r="P126" s="134">
        <f>O126*H126</f>
        <v>0</v>
      </c>
      <c r="Q126" s="134">
        <v>0</v>
      </c>
      <c r="R126" s="134">
        <f>Q126*H126</f>
        <v>0</v>
      </c>
      <c r="S126" s="134">
        <v>0</v>
      </c>
      <c r="T126" s="135">
        <f>S126*H126</f>
        <v>0</v>
      </c>
      <c r="AR126" s="136" t="s">
        <v>2674</v>
      </c>
      <c r="AT126" s="136" t="s">
        <v>118</v>
      </c>
      <c r="AU126" s="136" t="s">
        <v>76</v>
      </c>
      <c r="AY126" s="14" t="s">
        <v>115</v>
      </c>
      <c r="BE126" s="137">
        <f>IF(N126="základní",J126,0)</f>
        <v>0</v>
      </c>
      <c r="BF126" s="137">
        <f>IF(N126="snížená",J126,0)</f>
        <v>0</v>
      </c>
      <c r="BG126" s="137">
        <f>IF(N126="zákl. přenesená",J126,0)</f>
        <v>0</v>
      </c>
      <c r="BH126" s="137">
        <f>IF(N126="sníž. přenesená",J126,0)</f>
        <v>0</v>
      </c>
      <c r="BI126" s="137">
        <f>IF(N126="nulová",J126,0)</f>
        <v>0</v>
      </c>
      <c r="BJ126" s="14" t="s">
        <v>76</v>
      </c>
      <c r="BK126" s="137">
        <f>ROUND(I126*H126,2)</f>
        <v>0</v>
      </c>
      <c r="BL126" s="14" t="s">
        <v>2674</v>
      </c>
      <c r="BM126" s="136" t="s">
        <v>212</v>
      </c>
    </row>
    <row r="127" spans="2:65" s="1" customFormat="1" ht="39" x14ac:dyDescent="0.2">
      <c r="B127" s="29"/>
      <c r="D127" s="138" t="s">
        <v>124</v>
      </c>
      <c r="F127" s="139" t="s">
        <v>3423</v>
      </c>
      <c r="I127" s="140"/>
      <c r="L127" s="29"/>
      <c r="M127" s="141"/>
      <c r="T127" s="50"/>
      <c r="AT127" s="14" t="s">
        <v>124</v>
      </c>
      <c r="AU127" s="14" t="s">
        <v>76</v>
      </c>
    </row>
    <row r="128" spans="2:65" s="1" customFormat="1" ht="49.15" customHeight="1" x14ac:dyDescent="0.2">
      <c r="B128" s="124"/>
      <c r="C128" s="125" t="s">
        <v>168</v>
      </c>
      <c r="D128" s="125" t="s">
        <v>118</v>
      </c>
      <c r="E128" s="126" t="s">
        <v>3432</v>
      </c>
      <c r="F128" s="127" t="s">
        <v>3433</v>
      </c>
      <c r="G128" s="128" t="s">
        <v>1453</v>
      </c>
      <c r="H128" s="129">
        <v>5</v>
      </c>
      <c r="I128" s="130"/>
      <c r="J128" s="131">
        <f>ROUND(I128*H128,2)</f>
        <v>0</v>
      </c>
      <c r="K128" s="127" t="s">
        <v>122</v>
      </c>
      <c r="L128" s="29"/>
      <c r="M128" s="132" t="s">
        <v>3</v>
      </c>
      <c r="N128" s="133" t="s">
        <v>39</v>
      </c>
      <c r="P128" s="134">
        <f>O128*H128</f>
        <v>0</v>
      </c>
      <c r="Q128" s="134">
        <v>0</v>
      </c>
      <c r="R128" s="134">
        <f>Q128*H128</f>
        <v>0</v>
      </c>
      <c r="S128" s="134">
        <v>0</v>
      </c>
      <c r="T128" s="135">
        <f>S128*H128</f>
        <v>0</v>
      </c>
      <c r="AR128" s="136" t="s">
        <v>2674</v>
      </c>
      <c r="AT128" s="136" t="s">
        <v>118</v>
      </c>
      <c r="AU128" s="136" t="s">
        <v>76</v>
      </c>
      <c r="AY128" s="14" t="s">
        <v>115</v>
      </c>
      <c r="BE128" s="137">
        <f>IF(N128="základní",J128,0)</f>
        <v>0</v>
      </c>
      <c r="BF128" s="137">
        <f>IF(N128="snížená",J128,0)</f>
        <v>0</v>
      </c>
      <c r="BG128" s="137">
        <f>IF(N128="zákl. přenesená",J128,0)</f>
        <v>0</v>
      </c>
      <c r="BH128" s="137">
        <f>IF(N128="sníž. přenesená",J128,0)</f>
        <v>0</v>
      </c>
      <c r="BI128" s="137">
        <f>IF(N128="nulová",J128,0)</f>
        <v>0</v>
      </c>
      <c r="BJ128" s="14" t="s">
        <v>76</v>
      </c>
      <c r="BK128" s="137">
        <f>ROUND(I128*H128,2)</f>
        <v>0</v>
      </c>
      <c r="BL128" s="14" t="s">
        <v>2674</v>
      </c>
      <c r="BM128" s="136" t="s">
        <v>216</v>
      </c>
    </row>
    <row r="129" spans="2:65" s="1" customFormat="1" ht="39" x14ac:dyDescent="0.2">
      <c r="B129" s="29"/>
      <c r="D129" s="138" t="s">
        <v>124</v>
      </c>
      <c r="F129" s="139" t="s">
        <v>3423</v>
      </c>
      <c r="I129" s="140"/>
      <c r="L129" s="29"/>
      <c r="M129" s="141"/>
      <c r="T129" s="50"/>
      <c r="AT129" s="14" t="s">
        <v>124</v>
      </c>
      <c r="AU129" s="14" t="s">
        <v>76</v>
      </c>
    </row>
    <row r="130" spans="2:65" s="1" customFormat="1" ht="49.15" customHeight="1" x14ac:dyDescent="0.2">
      <c r="B130" s="124"/>
      <c r="C130" s="125" t="s">
        <v>217</v>
      </c>
      <c r="D130" s="125" t="s">
        <v>118</v>
      </c>
      <c r="E130" s="126" t="s">
        <v>3434</v>
      </c>
      <c r="F130" s="127" t="s">
        <v>3435</v>
      </c>
      <c r="G130" s="128" t="s">
        <v>1453</v>
      </c>
      <c r="H130" s="129">
        <v>100</v>
      </c>
      <c r="I130" s="130"/>
      <c r="J130" s="131">
        <f>ROUND(I130*H130,2)</f>
        <v>0</v>
      </c>
      <c r="K130" s="127" t="s">
        <v>122</v>
      </c>
      <c r="L130" s="29"/>
      <c r="M130" s="132" t="s">
        <v>3</v>
      </c>
      <c r="N130" s="133" t="s">
        <v>39</v>
      </c>
      <c r="P130" s="134">
        <f>O130*H130</f>
        <v>0</v>
      </c>
      <c r="Q130" s="134">
        <v>0</v>
      </c>
      <c r="R130" s="134">
        <f>Q130*H130</f>
        <v>0</v>
      </c>
      <c r="S130" s="134">
        <v>0</v>
      </c>
      <c r="T130" s="135">
        <f>S130*H130</f>
        <v>0</v>
      </c>
      <c r="AR130" s="136" t="s">
        <v>2674</v>
      </c>
      <c r="AT130" s="136" t="s">
        <v>118</v>
      </c>
      <c r="AU130" s="136" t="s">
        <v>76</v>
      </c>
      <c r="AY130" s="14" t="s">
        <v>115</v>
      </c>
      <c r="BE130" s="137">
        <f>IF(N130="základní",J130,0)</f>
        <v>0</v>
      </c>
      <c r="BF130" s="137">
        <f>IF(N130="snížená",J130,0)</f>
        <v>0</v>
      </c>
      <c r="BG130" s="137">
        <f>IF(N130="zákl. přenesená",J130,0)</f>
        <v>0</v>
      </c>
      <c r="BH130" s="137">
        <f>IF(N130="sníž. přenesená",J130,0)</f>
        <v>0</v>
      </c>
      <c r="BI130" s="137">
        <f>IF(N130="nulová",J130,0)</f>
        <v>0</v>
      </c>
      <c r="BJ130" s="14" t="s">
        <v>76</v>
      </c>
      <c r="BK130" s="137">
        <f>ROUND(I130*H130,2)</f>
        <v>0</v>
      </c>
      <c r="BL130" s="14" t="s">
        <v>2674</v>
      </c>
      <c r="BM130" s="136" t="s">
        <v>220</v>
      </c>
    </row>
    <row r="131" spans="2:65" s="1" customFormat="1" ht="39" x14ac:dyDescent="0.2">
      <c r="B131" s="29"/>
      <c r="D131" s="138" t="s">
        <v>124</v>
      </c>
      <c r="F131" s="139" t="s">
        <v>3423</v>
      </c>
      <c r="I131" s="140"/>
      <c r="L131" s="29"/>
      <c r="M131" s="141"/>
      <c r="T131" s="50"/>
      <c r="AT131" s="14" t="s">
        <v>124</v>
      </c>
      <c r="AU131" s="14" t="s">
        <v>76</v>
      </c>
    </row>
    <row r="132" spans="2:65" s="1" customFormat="1" ht="49.15" customHeight="1" x14ac:dyDescent="0.2">
      <c r="B132" s="124"/>
      <c r="C132" s="125" t="s">
        <v>173</v>
      </c>
      <c r="D132" s="125" t="s">
        <v>118</v>
      </c>
      <c r="E132" s="126" t="s">
        <v>3436</v>
      </c>
      <c r="F132" s="127" t="s">
        <v>3437</v>
      </c>
      <c r="G132" s="128" t="s">
        <v>1453</v>
      </c>
      <c r="H132" s="129">
        <v>20</v>
      </c>
      <c r="I132" s="130"/>
      <c r="J132" s="131">
        <f>ROUND(I132*H132,2)</f>
        <v>0</v>
      </c>
      <c r="K132" s="127" t="s">
        <v>122</v>
      </c>
      <c r="L132" s="29"/>
      <c r="M132" s="132" t="s">
        <v>3</v>
      </c>
      <c r="N132" s="133" t="s">
        <v>39</v>
      </c>
      <c r="P132" s="134">
        <f>O132*H132</f>
        <v>0</v>
      </c>
      <c r="Q132" s="134">
        <v>0</v>
      </c>
      <c r="R132" s="134">
        <f>Q132*H132</f>
        <v>0</v>
      </c>
      <c r="S132" s="134">
        <v>0</v>
      </c>
      <c r="T132" s="135">
        <f>S132*H132</f>
        <v>0</v>
      </c>
      <c r="AR132" s="136" t="s">
        <v>2674</v>
      </c>
      <c r="AT132" s="136" t="s">
        <v>118</v>
      </c>
      <c r="AU132" s="136" t="s">
        <v>76</v>
      </c>
      <c r="AY132" s="14" t="s">
        <v>115</v>
      </c>
      <c r="BE132" s="137">
        <f>IF(N132="základní",J132,0)</f>
        <v>0</v>
      </c>
      <c r="BF132" s="137">
        <f>IF(N132="snížená",J132,0)</f>
        <v>0</v>
      </c>
      <c r="BG132" s="137">
        <f>IF(N132="zákl. přenesená",J132,0)</f>
        <v>0</v>
      </c>
      <c r="BH132" s="137">
        <f>IF(N132="sníž. přenesená",J132,0)</f>
        <v>0</v>
      </c>
      <c r="BI132" s="137">
        <f>IF(N132="nulová",J132,0)</f>
        <v>0</v>
      </c>
      <c r="BJ132" s="14" t="s">
        <v>76</v>
      </c>
      <c r="BK132" s="137">
        <f>ROUND(I132*H132,2)</f>
        <v>0</v>
      </c>
      <c r="BL132" s="14" t="s">
        <v>2674</v>
      </c>
      <c r="BM132" s="136" t="s">
        <v>224</v>
      </c>
    </row>
    <row r="133" spans="2:65" s="1" customFormat="1" ht="39" x14ac:dyDescent="0.2">
      <c r="B133" s="29"/>
      <c r="D133" s="138" t="s">
        <v>124</v>
      </c>
      <c r="F133" s="139" t="s">
        <v>3423</v>
      </c>
      <c r="I133" s="140"/>
      <c r="L133" s="29"/>
      <c r="M133" s="142"/>
      <c r="N133" s="143"/>
      <c r="O133" s="143"/>
      <c r="P133" s="143"/>
      <c r="Q133" s="143"/>
      <c r="R133" s="143"/>
      <c r="S133" s="143"/>
      <c r="T133" s="144"/>
      <c r="AT133" s="14" t="s">
        <v>124</v>
      </c>
      <c r="AU133" s="14" t="s">
        <v>76</v>
      </c>
    </row>
    <row r="134" spans="2:65" s="1" customFormat="1" ht="6.95" customHeight="1" x14ac:dyDescent="0.2">
      <c r="B134" s="38"/>
      <c r="C134" s="39"/>
      <c r="D134" s="39"/>
      <c r="E134" s="39"/>
      <c r="F134" s="39"/>
      <c r="G134" s="39"/>
      <c r="H134" s="39"/>
      <c r="I134" s="39"/>
      <c r="J134" s="39"/>
      <c r="K134" s="39"/>
      <c r="L134" s="29"/>
    </row>
  </sheetData>
  <autoFilter ref="C79:K133" xr:uid="{00000000-0009-0000-0000-000004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3"/>
  <sheetViews>
    <sheetView showGridLines="0" topLeftCell="A66" workbookViewId="0">
      <selection activeCell="W77" sqref="W7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47" t="s">
        <v>6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4" t="s">
        <v>90</v>
      </c>
    </row>
    <row r="3" spans="2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78</v>
      </c>
    </row>
    <row r="4" spans="2:46" ht="24.95" customHeight="1" x14ac:dyDescent="0.2">
      <c r="B4" s="17"/>
      <c r="D4" s="18" t="s">
        <v>91</v>
      </c>
      <c r="L4" s="17"/>
      <c r="M4" s="82" t="s">
        <v>11</v>
      </c>
      <c r="AT4" s="14" t="s">
        <v>4</v>
      </c>
    </row>
    <row r="5" spans="2:46" ht="6.95" customHeight="1" x14ac:dyDescent="0.2">
      <c r="B5" s="17"/>
      <c r="L5" s="17"/>
    </row>
    <row r="6" spans="2:46" ht="12" customHeight="1" x14ac:dyDescent="0.2">
      <c r="B6" s="17"/>
      <c r="D6" s="24" t="s">
        <v>17</v>
      </c>
      <c r="L6" s="17"/>
    </row>
    <row r="7" spans="2:46" ht="16.5" customHeight="1" x14ac:dyDescent="0.2">
      <c r="B7" s="17"/>
      <c r="E7" s="286" t="str">
        <f>'Rekapitulace stavby'!K6</f>
        <v>Údržba, opravy a odstraňování závad u ST OŘ Brno 2026-2028 - ST Brno</v>
      </c>
      <c r="F7" s="287"/>
      <c r="G7" s="287"/>
      <c r="H7" s="287"/>
      <c r="L7" s="17"/>
    </row>
    <row r="8" spans="2:46" s="1" customFormat="1" ht="12" customHeight="1" x14ac:dyDescent="0.2">
      <c r="B8" s="29"/>
      <c r="D8" s="24" t="s">
        <v>92</v>
      </c>
      <c r="L8" s="29"/>
    </row>
    <row r="9" spans="2:46" s="1" customFormat="1" ht="16.5" customHeight="1" x14ac:dyDescent="0.2">
      <c r="B9" s="29"/>
      <c r="E9" s="276" t="s">
        <v>3438</v>
      </c>
      <c r="F9" s="285"/>
      <c r="G9" s="285"/>
      <c r="H9" s="285"/>
      <c r="L9" s="29"/>
    </row>
    <row r="10" spans="2:46" s="1" customFormat="1" x14ac:dyDescent="0.2">
      <c r="B10" s="29"/>
      <c r="L10" s="29"/>
    </row>
    <row r="11" spans="2:46" s="1" customFormat="1" ht="12" customHeight="1" x14ac:dyDescent="0.2">
      <c r="B11" s="29"/>
      <c r="D11" s="24" t="s">
        <v>18</v>
      </c>
      <c r="F11" s="22" t="s">
        <v>3</v>
      </c>
      <c r="I11" s="24" t="s">
        <v>19</v>
      </c>
      <c r="J11" s="22" t="s">
        <v>3</v>
      </c>
      <c r="L11" s="29"/>
    </row>
    <row r="12" spans="2:46" s="1" customFormat="1" ht="12" customHeight="1" x14ac:dyDescent="0.2">
      <c r="B12" s="29"/>
      <c r="D12" s="24" t="s">
        <v>20</v>
      </c>
      <c r="F12" s="22" t="s">
        <v>21</v>
      </c>
      <c r="I12" s="24" t="s">
        <v>22</v>
      </c>
      <c r="J12" s="46" t="str">
        <f>'Rekapitulace stavby'!AN8</f>
        <v>13. 10. 2025</v>
      </c>
      <c r="L12" s="29"/>
    </row>
    <row r="13" spans="2:46" s="1" customFormat="1" ht="10.9" customHeight="1" x14ac:dyDescent="0.2">
      <c r="B13" s="29"/>
      <c r="L13" s="29"/>
    </row>
    <row r="14" spans="2:46" s="1" customFormat="1" ht="12" customHeight="1" x14ac:dyDescent="0.2">
      <c r="B14" s="29"/>
      <c r="D14" s="24" t="s">
        <v>24</v>
      </c>
      <c r="I14" s="24" t="s">
        <v>25</v>
      </c>
      <c r="J14" s="22" t="str">
        <f>IF('Rekapitulace stavby'!AN10="","",'Rekapitulace stavby'!AN10)</f>
        <v/>
      </c>
      <c r="L14" s="29"/>
    </row>
    <row r="15" spans="2:46" s="1" customFormat="1" ht="18" customHeight="1" x14ac:dyDescent="0.2">
      <c r="B15" s="29"/>
      <c r="E15" s="22" t="str">
        <f>IF('Rekapitulace stavby'!E11="","",'Rekapitulace stavby'!E11)</f>
        <v xml:space="preserve"> </v>
      </c>
      <c r="I15" s="24" t="s">
        <v>26</v>
      </c>
      <c r="J15" s="22" t="str">
        <f>IF('Rekapitulace stavby'!AN11="","",'Rekapitulace stavby'!AN11)</f>
        <v/>
      </c>
      <c r="L15" s="29"/>
    </row>
    <row r="16" spans="2:46" s="1" customFormat="1" ht="6.95" customHeight="1" x14ac:dyDescent="0.2">
      <c r="B16" s="29"/>
      <c r="L16" s="29"/>
    </row>
    <row r="17" spans="2:12" s="1" customFormat="1" ht="12" customHeight="1" x14ac:dyDescent="0.2">
      <c r="B17" s="29"/>
      <c r="D17" s="24" t="s">
        <v>27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 x14ac:dyDescent="0.2">
      <c r="B18" s="29"/>
      <c r="E18" s="288" t="str">
        <f>'Rekapitulace stavby'!E14</f>
        <v>Vyplň údaj</v>
      </c>
      <c r="F18" s="259"/>
      <c r="G18" s="259"/>
      <c r="H18" s="259"/>
      <c r="I18" s="24" t="s">
        <v>26</v>
      </c>
      <c r="J18" s="25" t="str">
        <f>'Rekapitulace stavby'!AN14</f>
        <v>Vyplň údaj</v>
      </c>
      <c r="L18" s="29"/>
    </row>
    <row r="19" spans="2:12" s="1" customFormat="1" ht="6.95" customHeight="1" x14ac:dyDescent="0.2">
      <c r="B19" s="29"/>
      <c r="L19" s="29"/>
    </row>
    <row r="20" spans="2:12" s="1" customFormat="1" ht="12" customHeight="1" x14ac:dyDescent="0.2">
      <c r="B20" s="29"/>
      <c r="D20" s="24" t="s">
        <v>29</v>
      </c>
      <c r="I20" s="24" t="s">
        <v>25</v>
      </c>
      <c r="J20" s="22" t="str">
        <f>IF('Rekapitulace stavby'!AN16="","",'Rekapitulace stavby'!AN16)</f>
        <v/>
      </c>
      <c r="L20" s="29"/>
    </row>
    <row r="21" spans="2:12" s="1" customFormat="1" ht="18" customHeight="1" x14ac:dyDescent="0.2">
      <c r="B21" s="29"/>
      <c r="E21" s="22" t="str">
        <f>IF('Rekapitulace stavby'!E17="","",'Rekapitulace stavby'!E17)</f>
        <v xml:space="preserve"> </v>
      </c>
      <c r="I21" s="24" t="s">
        <v>26</v>
      </c>
      <c r="J21" s="22" t="str">
        <f>IF('Rekapitulace stavby'!AN17="","",'Rekapitulace stavby'!AN17)</f>
        <v/>
      </c>
      <c r="L21" s="29"/>
    </row>
    <row r="22" spans="2:12" s="1" customFormat="1" ht="6.95" customHeight="1" x14ac:dyDescent="0.2">
      <c r="B22" s="29"/>
      <c r="L22" s="29"/>
    </row>
    <row r="23" spans="2:12" s="1" customFormat="1" ht="12" customHeight="1" x14ac:dyDescent="0.2">
      <c r="B23" s="29"/>
      <c r="D23" s="24" t="s">
        <v>31</v>
      </c>
      <c r="I23" s="24" t="s">
        <v>25</v>
      </c>
      <c r="J23" s="22" t="str">
        <f>IF('Rekapitulace stavby'!AN19="","",'Rekapitulace stavby'!AN19)</f>
        <v/>
      </c>
      <c r="L23" s="29"/>
    </row>
    <row r="24" spans="2:12" s="1" customFormat="1" ht="18" customHeight="1" x14ac:dyDescent="0.2">
      <c r="B24" s="29"/>
      <c r="E24" s="22" t="str">
        <f>IF('Rekapitulace stavby'!E20="","",'Rekapitulace stavby'!E20)</f>
        <v xml:space="preserve"> </v>
      </c>
      <c r="I24" s="24" t="s">
        <v>26</v>
      </c>
      <c r="J24" s="22" t="str">
        <f>IF('Rekapitulace stavby'!AN20="","",'Rekapitulace stavby'!AN20)</f>
        <v/>
      </c>
      <c r="L24" s="29"/>
    </row>
    <row r="25" spans="2:12" s="1" customFormat="1" ht="6.95" customHeight="1" x14ac:dyDescent="0.2">
      <c r="B25" s="29"/>
      <c r="L25" s="29"/>
    </row>
    <row r="26" spans="2:12" s="1" customFormat="1" ht="12" customHeight="1" x14ac:dyDescent="0.2">
      <c r="B26" s="29"/>
      <c r="D26" s="24" t="s">
        <v>32</v>
      </c>
      <c r="L26" s="29"/>
    </row>
    <row r="27" spans="2:12" s="7" customFormat="1" ht="16.5" customHeight="1" x14ac:dyDescent="0.2">
      <c r="B27" s="83"/>
      <c r="E27" s="263" t="s">
        <v>3</v>
      </c>
      <c r="F27" s="263"/>
      <c r="G27" s="263"/>
      <c r="H27" s="263"/>
      <c r="L27" s="83"/>
    </row>
    <row r="28" spans="2:12" s="1" customFormat="1" ht="6.95" customHeight="1" x14ac:dyDescent="0.2">
      <c r="B28" s="29"/>
      <c r="L28" s="29"/>
    </row>
    <row r="29" spans="2:12" s="1" customFormat="1" ht="6.95" customHeight="1" x14ac:dyDescent="0.2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 x14ac:dyDescent="0.2">
      <c r="B30" s="29"/>
      <c r="D30" s="84" t="s">
        <v>34</v>
      </c>
      <c r="J30" s="60">
        <f>ROUND(J80, 2)</f>
        <v>0</v>
      </c>
      <c r="L30" s="29"/>
    </row>
    <row r="31" spans="2:12" s="1" customFormat="1" ht="6.95" customHeight="1" x14ac:dyDescent="0.2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 x14ac:dyDescent="0.2">
      <c r="B32" s="29"/>
      <c r="F32" s="32" t="s">
        <v>36</v>
      </c>
      <c r="I32" s="32" t="s">
        <v>35</v>
      </c>
      <c r="J32" s="32" t="s">
        <v>37</v>
      </c>
      <c r="L32" s="29"/>
    </row>
    <row r="33" spans="2:12" s="1" customFormat="1" ht="14.45" customHeight="1" x14ac:dyDescent="0.2">
      <c r="B33" s="29"/>
      <c r="D33" s="49" t="s">
        <v>38</v>
      </c>
      <c r="E33" s="24" t="s">
        <v>39</v>
      </c>
      <c r="F33" s="85">
        <f>ROUND((SUM(BE80:BE122)),  2)</f>
        <v>0</v>
      </c>
      <c r="I33" s="86">
        <v>0.21</v>
      </c>
      <c r="J33" s="85">
        <f>ROUND(((SUM(BE80:BE122))*I33),  2)</f>
        <v>0</v>
      </c>
      <c r="L33" s="29"/>
    </row>
    <row r="34" spans="2:12" s="1" customFormat="1" ht="14.45" customHeight="1" x14ac:dyDescent="0.2">
      <c r="B34" s="29"/>
      <c r="E34" s="24" t="s">
        <v>40</v>
      </c>
      <c r="F34" s="85">
        <f>ROUND((SUM(BF80:BF122)),  2)</f>
        <v>0</v>
      </c>
      <c r="I34" s="86">
        <v>0.12</v>
      </c>
      <c r="J34" s="85">
        <f>ROUND(((SUM(BF80:BF122))*I34),  2)</f>
        <v>0</v>
      </c>
      <c r="L34" s="29"/>
    </row>
    <row r="35" spans="2:12" s="1" customFormat="1" ht="14.45" hidden="1" customHeight="1" x14ac:dyDescent="0.2">
      <c r="B35" s="29"/>
      <c r="E35" s="24" t="s">
        <v>41</v>
      </c>
      <c r="F35" s="85">
        <f>ROUND((SUM(BG80:BG122)),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 x14ac:dyDescent="0.2">
      <c r="B36" s="29"/>
      <c r="E36" s="24" t="s">
        <v>42</v>
      </c>
      <c r="F36" s="85">
        <f>ROUND((SUM(BH80:BH122)),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 x14ac:dyDescent="0.2">
      <c r="B37" s="29"/>
      <c r="E37" s="24" t="s">
        <v>43</v>
      </c>
      <c r="F37" s="85">
        <f>ROUND((SUM(BI80:BI122)),  2)</f>
        <v>0</v>
      </c>
      <c r="I37" s="86">
        <v>0</v>
      </c>
      <c r="J37" s="85">
        <f>0</f>
        <v>0</v>
      </c>
      <c r="L37" s="29"/>
    </row>
    <row r="38" spans="2:12" s="1" customFormat="1" ht="6.95" customHeight="1" x14ac:dyDescent="0.2">
      <c r="B38" s="29"/>
      <c r="L38" s="29"/>
    </row>
    <row r="39" spans="2:12" s="1" customFormat="1" ht="25.35" customHeight="1" x14ac:dyDescent="0.2">
      <c r="B39" s="29"/>
      <c r="C39" s="87"/>
      <c r="D39" s="88" t="s">
        <v>44</v>
      </c>
      <c r="E39" s="51"/>
      <c r="F39" s="51"/>
      <c r="G39" s="89" t="s">
        <v>45</v>
      </c>
      <c r="H39" s="90" t="s">
        <v>46</v>
      </c>
      <c r="I39" s="51"/>
      <c r="J39" s="91">
        <f>SUM(J30:J37)</f>
        <v>0</v>
      </c>
      <c r="K39" s="92"/>
      <c r="L39" s="29"/>
    </row>
    <row r="40" spans="2:12" s="1" customFormat="1" ht="14.45" customHeight="1" x14ac:dyDescent="0.2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 x14ac:dyDescent="0.2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 x14ac:dyDescent="0.2">
      <c r="B45" s="29"/>
      <c r="C45" s="18" t="s">
        <v>94</v>
      </c>
      <c r="L45" s="29"/>
    </row>
    <row r="46" spans="2:12" s="1" customFormat="1" ht="6.95" customHeight="1" x14ac:dyDescent="0.2">
      <c r="B46" s="29"/>
      <c r="L46" s="29"/>
    </row>
    <row r="47" spans="2:12" s="1" customFormat="1" ht="12" customHeight="1" x14ac:dyDescent="0.2">
      <c r="B47" s="29"/>
      <c r="C47" s="24" t="s">
        <v>17</v>
      </c>
      <c r="L47" s="29"/>
    </row>
    <row r="48" spans="2:12" s="1" customFormat="1" ht="16.5" customHeight="1" x14ac:dyDescent="0.2">
      <c r="B48" s="29"/>
      <c r="E48" s="286" t="str">
        <f>E7</f>
        <v>Údržba, opravy a odstraňování závad u ST OŘ Brno 2026-2028 - ST Brno</v>
      </c>
      <c r="F48" s="287"/>
      <c r="G48" s="287"/>
      <c r="H48" s="287"/>
      <c r="L48" s="29"/>
    </row>
    <row r="49" spans="2:47" s="1" customFormat="1" ht="12" customHeight="1" x14ac:dyDescent="0.2">
      <c r="B49" s="29"/>
      <c r="C49" s="24" t="s">
        <v>92</v>
      </c>
      <c r="L49" s="29"/>
    </row>
    <row r="50" spans="2:47" s="1" customFormat="1" ht="16.5" customHeight="1" x14ac:dyDescent="0.2">
      <c r="B50" s="29"/>
      <c r="E50" s="276" t="str">
        <f>E9</f>
        <v>03.1 - VON</v>
      </c>
      <c r="F50" s="285"/>
      <c r="G50" s="285"/>
      <c r="H50" s="285"/>
      <c r="L50" s="29"/>
    </row>
    <row r="51" spans="2:47" s="1" customFormat="1" ht="6.95" customHeight="1" x14ac:dyDescent="0.2">
      <c r="B51" s="29"/>
      <c r="L51" s="29"/>
    </row>
    <row r="52" spans="2:47" s="1" customFormat="1" ht="12" customHeight="1" x14ac:dyDescent="0.2">
      <c r="B52" s="29"/>
      <c r="C52" s="24" t="s">
        <v>20</v>
      </c>
      <c r="F52" s="22" t="str">
        <f>F12</f>
        <v xml:space="preserve"> </v>
      </c>
      <c r="I52" s="24" t="s">
        <v>22</v>
      </c>
      <c r="J52" s="46" t="str">
        <f>IF(J12="","",J12)</f>
        <v>13. 10. 2025</v>
      </c>
      <c r="L52" s="29"/>
    </row>
    <row r="53" spans="2:47" s="1" customFormat="1" ht="6.95" customHeight="1" x14ac:dyDescent="0.2">
      <c r="B53" s="29"/>
      <c r="L53" s="29"/>
    </row>
    <row r="54" spans="2:47" s="1" customFormat="1" ht="15.2" customHeight="1" x14ac:dyDescent="0.2">
      <c r="B54" s="29"/>
      <c r="C54" s="24" t="s">
        <v>24</v>
      </c>
      <c r="F54" s="22" t="str">
        <f>E15</f>
        <v xml:space="preserve"> </v>
      </c>
      <c r="I54" s="24" t="s">
        <v>29</v>
      </c>
      <c r="J54" s="27" t="str">
        <f>E21</f>
        <v xml:space="preserve"> </v>
      </c>
      <c r="L54" s="29"/>
    </row>
    <row r="55" spans="2:47" s="1" customFormat="1" ht="15.2" customHeight="1" x14ac:dyDescent="0.2">
      <c r="B55" s="29"/>
      <c r="C55" s="24" t="s">
        <v>27</v>
      </c>
      <c r="F55" s="22" t="str">
        <f>IF(E18="","",E18)</f>
        <v>Vyplň údaj</v>
      </c>
      <c r="I55" s="24" t="s">
        <v>31</v>
      </c>
      <c r="J55" s="27" t="str">
        <f>E24</f>
        <v xml:space="preserve"> </v>
      </c>
      <c r="L55" s="29"/>
    </row>
    <row r="56" spans="2:47" s="1" customFormat="1" ht="10.35" customHeight="1" x14ac:dyDescent="0.2">
      <c r="B56" s="29"/>
      <c r="L56" s="29"/>
    </row>
    <row r="57" spans="2:47" s="1" customFormat="1" ht="29.25" customHeight="1" x14ac:dyDescent="0.2">
      <c r="B57" s="29"/>
      <c r="C57" s="93" t="s">
        <v>95</v>
      </c>
      <c r="D57" s="87"/>
      <c r="E57" s="87"/>
      <c r="F57" s="87"/>
      <c r="G57" s="87"/>
      <c r="H57" s="87"/>
      <c r="I57" s="87"/>
      <c r="J57" s="94" t="s">
        <v>96</v>
      </c>
      <c r="K57" s="87"/>
      <c r="L57" s="29"/>
    </row>
    <row r="58" spans="2:47" s="1" customFormat="1" ht="10.35" customHeight="1" x14ac:dyDescent="0.2">
      <c r="B58" s="29"/>
      <c r="L58" s="29"/>
    </row>
    <row r="59" spans="2:47" s="1" customFormat="1" ht="22.9" customHeight="1" x14ac:dyDescent="0.2">
      <c r="B59" s="29"/>
      <c r="C59" s="95" t="s">
        <v>66</v>
      </c>
      <c r="J59" s="60">
        <f>J80</f>
        <v>0</v>
      </c>
      <c r="L59" s="29"/>
      <c r="AU59" s="14" t="s">
        <v>97</v>
      </c>
    </row>
    <row r="60" spans="2:47" s="8" customFormat="1" ht="24.95" customHeight="1" x14ac:dyDescent="0.2">
      <c r="B60" s="96"/>
      <c r="D60" s="97" t="s">
        <v>3439</v>
      </c>
      <c r="E60" s="98"/>
      <c r="F60" s="98"/>
      <c r="G60" s="98"/>
      <c r="H60" s="98"/>
      <c r="I60" s="98"/>
      <c r="J60" s="99">
        <f>J81</f>
        <v>0</v>
      </c>
      <c r="L60" s="96"/>
    </row>
    <row r="61" spans="2:47" s="1" customFormat="1" ht="21.75" customHeight="1" x14ac:dyDescent="0.2">
      <c r="B61" s="29"/>
      <c r="L61" s="29"/>
    </row>
    <row r="62" spans="2:47" s="1" customFormat="1" ht="6.95" customHeight="1" x14ac:dyDescent="0.2"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29"/>
    </row>
    <row r="66" spans="2:63" s="1" customFormat="1" ht="6.95" customHeight="1" x14ac:dyDescent="0.2"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29"/>
    </row>
    <row r="67" spans="2:63" s="1" customFormat="1" ht="24.95" customHeight="1" x14ac:dyDescent="0.2">
      <c r="B67" s="29"/>
      <c r="C67" s="18" t="s">
        <v>100</v>
      </c>
      <c r="L67" s="29"/>
    </row>
    <row r="68" spans="2:63" s="1" customFormat="1" ht="6.95" customHeight="1" x14ac:dyDescent="0.2">
      <c r="B68" s="29"/>
      <c r="L68" s="29"/>
    </row>
    <row r="69" spans="2:63" s="1" customFormat="1" ht="12" customHeight="1" x14ac:dyDescent="0.2">
      <c r="B69" s="29"/>
      <c r="C69" s="24" t="s">
        <v>17</v>
      </c>
      <c r="L69" s="29"/>
    </row>
    <row r="70" spans="2:63" s="1" customFormat="1" ht="16.5" customHeight="1" x14ac:dyDescent="0.2">
      <c r="B70" s="29"/>
      <c r="E70" s="286" t="str">
        <f>E7</f>
        <v>Údržba, opravy a odstraňování závad u ST OŘ Brno 2026-2028 - ST Brno</v>
      </c>
      <c r="F70" s="287"/>
      <c r="G70" s="287"/>
      <c r="H70" s="287"/>
      <c r="L70" s="29"/>
    </row>
    <row r="71" spans="2:63" s="1" customFormat="1" ht="12" customHeight="1" x14ac:dyDescent="0.2">
      <c r="B71" s="29"/>
      <c r="C71" s="24" t="s">
        <v>92</v>
      </c>
      <c r="L71" s="29"/>
    </row>
    <row r="72" spans="2:63" s="1" customFormat="1" ht="16.5" customHeight="1" x14ac:dyDescent="0.2">
      <c r="B72" s="29"/>
      <c r="E72" s="276" t="str">
        <f>E9</f>
        <v>03.1 - VON</v>
      </c>
      <c r="F72" s="285"/>
      <c r="G72" s="285"/>
      <c r="H72" s="285"/>
      <c r="L72" s="29"/>
    </row>
    <row r="73" spans="2:63" s="1" customFormat="1" ht="6.95" customHeight="1" x14ac:dyDescent="0.2">
      <c r="B73" s="29"/>
      <c r="L73" s="29"/>
    </row>
    <row r="74" spans="2:63" s="1" customFormat="1" ht="12" customHeight="1" x14ac:dyDescent="0.2">
      <c r="B74" s="29"/>
      <c r="C74" s="24" t="s">
        <v>20</v>
      </c>
      <c r="F74" s="22" t="str">
        <f>F12</f>
        <v xml:space="preserve"> </v>
      </c>
      <c r="I74" s="24" t="s">
        <v>22</v>
      </c>
      <c r="J74" s="46" t="str">
        <f>IF(J12="","",J12)</f>
        <v>13. 10. 2025</v>
      </c>
      <c r="L74" s="29"/>
    </row>
    <row r="75" spans="2:63" s="1" customFormat="1" ht="6.95" customHeight="1" x14ac:dyDescent="0.2">
      <c r="B75" s="29"/>
      <c r="L75" s="29"/>
    </row>
    <row r="76" spans="2:63" s="1" customFormat="1" ht="15.2" customHeight="1" x14ac:dyDescent="0.2">
      <c r="B76" s="29"/>
      <c r="C76" s="24" t="s">
        <v>24</v>
      </c>
      <c r="F76" s="22" t="str">
        <f>E15</f>
        <v xml:space="preserve"> </v>
      </c>
      <c r="I76" s="24" t="s">
        <v>29</v>
      </c>
      <c r="J76" s="27" t="str">
        <f>E21</f>
        <v xml:space="preserve"> </v>
      </c>
      <c r="L76" s="29"/>
    </row>
    <row r="77" spans="2:63" s="1" customFormat="1" ht="15.2" customHeight="1" x14ac:dyDescent="0.2">
      <c r="B77" s="29"/>
      <c r="C77" s="24" t="s">
        <v>27</v>
      </c>
      <c r="F77" s="22" t="str">
        <f>IF(E18="","",E18)</f>
        <v>Vyplň údaj</v>
      </c>
      <c r="I77" s="24" t="s">
        <v>31</v>
      </c>
      <c r="J77" s="27" t="str">
        <f>E24</f>
        <v xml:space="preserve"> </v>
      </c>
      <c r="L77" s="29"/>
    </row>
    <row r="78" spans="2:63" s="1" customFormat="1" ht="10.35" customHeight="1" x14ac:dyDescent="0.2">
      <c r="B78" s="29"/>
      <c r="L78" s="29"/>
    </row>
    <row r="79" spans="2:63" s="10" customFormat="1" ht="29.25" customHeight="1" x14ac:dyDescent="0.2">
      <c r="B79" s="104"/>
      <c r="C79" s="105" t="s">
        <v>101</v>
      </c>
      <c r="D79" s="106" t="s">
        <v>53</v>
      </c>
      <c r="E79" s="106" t="s">
        <v>49</v>
      </c>
      <c r="F79" s="106" t="s">
        <v>50</v>
      </c>
      <c r="G79" s="106" t="s">
        <v>102</v>
      </c>
      <c r="H79" s="297" t="s">
        <v>3697</v>
      </c>
      <c r="I79" s="106" t="s">
        <v>104</v>
      </c>
      <c r="J79" s="106" t="s">
        <v>96</v>
      </c>
      <c r="K79" s="107" t="s">
        <v>105</v>
      </c>
      <c r="L79" s="104"/>
      <c r="M79" s="53" t="s">
        <v>3</v>
      </c>
      <c r="N79" s="54" t="s">
        <v>38</v>
      </c>
      <c r="O79" s="54" t="s">
        <v>106</v>
      </c>
      <c r="P79" s="54" t="s">
        <v>107</v>
      </c>
      <c r="Q79" s="54" t="s">
        <v>108</v>
      </c>
      <c r="R79" s="54" t="s">
        <v>109</v>
      </c>
      <c r="S79" s="54" t="s">
        <v>110</v>
      </c>
      <c r="T79" s="55" t="s">
        <v>111</v>
      </c>
    </row>
    <row r="80" spans="2:63" s="1" customFormat="1" ht="22.9" customHeight="1" x14ac:dyDescent="0.25">
      <c r="B80" s="29"/>
      <c r="C80" s="58" t="s">
        <v>112</v>
      </c>
      <c r="J80" s="108">
        <f>BK80</f>
        <v>0</v>
      </c>
      <c r="L80" s="29"/>
      <c r="M80" s="56"/>
      <c r="N80" s="47"/>
      <c r="O80" s="47"/>
      <c r="P80" s="109">
        <f>P81</f>
        <v>0</v>
      </c>
      <c r="Q80" s="47"/>
      <c r="R80" s="109">
        <f>R81</f>
        <v>0</v>
      </c>
      <c r="S80" s="47"/>
      <c r="T80" s="110">
        <f>T81</f>
        <v>0</v>
      </c>
      <c r="AT80" s="14" t="s">
        <v>67</v>
      </c>
      <c r="AU80" s="14" t="s">
        <v>97</v>
      </c>
      <c r="BK80" s="111">
        <f>BK81</f>
        <v>0</v>
      </c>
    </row>
    <row r="81" spans="2:65" s="11" customFormat="1" ht="25.9" customHeight="1" x14ac:dyDescent="0.2">
      <c r="B81" s="112"/>
      <c r="D81" s="113" t="s">
        <v>67</v>
      </c>
      <c r="E81" s="114" t="s">
        <v>3440</v>
      </c>
      <c r="F81" s="114" t="s">
        <v>3441</v>
      </c>
      <c r="I81" s="115"/>
      <c r="J81" s="116">
        <f>BK81</f>
        <v>0</v>
      </c>
      <c r="L81" s="112"/>
      <c r="M81" s="117"/>
      <c r="P81" s="118">
        <f>SUM(P82:P122)</f>
        <v>0</v>
      </c>
      <c r="R81" s="118">
        <f>SUM(R82:R122)</f>
        <v>0</v>
      </c>
      <c r="T81" s="119">
        <f>SUM(T82:T122)</f>
        <v>0</v>
      </c>
      <c r="AR81" s="113" t="s">
        <v>116</v>
      </c>
      <c r="AT81" s="120" t="s">
        <v>67</v>
      </c>
      <c r="AU81" s="120" t="s">
        <v>68</v>
      </c>
      <c r="AY81" s="113" t="s">
        <v>115</v>
      </c>
      <c r="BK81" s="121">
        <f>SUM(BK82:BK122)</f>
        <v>0</v>
      </c>
    </row>
    <row r="82" spans="2:65" s="1" customFormat="1" ht="44.25" customHeight="1" x14ac:dyDescent="0.2">
      <c r="B82" s="124"/>
      <c r="C82" s="125" t="s">
        <v>76</v>
      </c>
      <c r="D82" s="125" t="s">
        <v>118</v>
      </c>
      <c r="E82" s="126" t="s">
        <v>3442</v>
      </c>
      <c r="F82" s="127" t="s">
        <v>3443</v>
      </c>
      <c r="G82" s="128" t="s">
        <v>408</v>
      </c>
      <c r="H82" s="129">
        <v>2</v>
      </c>
      <c r="I82" s="130"/>
      <c r="J82" s="131">
        <f>ROUND(I82*H82,2)</f>
        <v>0</v>
      </c>
      <c r="K82" s="127" t="s">
        <v>122</v>
      </c>
      <c r="L82" s="29"/>
      <c r="M82" s="132" t="s">
        <v>3</v>
      </c>
      <c r="N82" s="133" t="s">
        <v>39</v>
      </c>
      <c r="P82" s="134">
        <f>O82*H82</f>
        <v>0</v>
      </c>
      <c r="Q82" s="134">
        <v>0</v>
      </c>
      <c r="R82" s="134">
        <f>Q82*H82</f>
        <v>0</v>
      </c>
      <c r="S82" s="134">
        <v>0</v>
      </c>
      <c r="T82" s="135">
        <f>S82*H82</f>
        <v>0</v>
      </c>
      <c r="AR82" s="136" t="s">
        <v>123</v>
      </c>
      <c r="AT82" s="136" t="s">
        <v>118</v>
      </c>
      <c r="AU82" s="136" t="s">
        <v>76</v>
      </c>
      <c r="AY82" s="14" t="s">
        <v>115</v>
      </c>
      <c r="BE82" s="137">
        <f>IF(N82="základní",J82,0)</f>
        <v>0</v>
      </c>
      <c r="BF82" s="137">
        <f>IF(N82="snížená",J82,0)</f>
        <v>0</v>
      </c>
      <c r="BG82" s="137">
        <f>IF(N82="zákl. přenesená",J82,0)</f>
        <v>0</v>
      </c>
      <c r="BH82" s="137">
        <f>IF(N82="sníž. přenesená",J82,0)</f>
        <v>0</v>
      </c>
      <c r="BI82" s="137">
        <f>IF(N82="nulová",J82,0)</f>
        <v>0</v>
      </c>
      <c r="BJ82" s="14" t="s">
        <v>76</v>
      </c>
      <c r="BK82" s="137">
        <f>ROUND(I82*H82,2)</f>
        <v>0</v>
      </c>
      <c r="BL82" s="14" t="s">
        <v>123</v>
      </c>
      <c r="BM82" s="136" t="s">
        <v>78</v>
      </c>
    </row>
    <row r="83" spans="2:65" s="1" customFormat="1" ht="29.25" x14ac:dyDescent="0.2">
      <c r="B83" s="29"/>
      <c r="D83" s="138" t="s">
        <v>124</v>
      </c>
      <c r="F83" s="139" t="s">
        <v>3444</v>
      </c>
      <c r="I83" s="140"/>
      <c r="L83" s="29"/>
      <c r="M83" s="141"/>
      <c r="T83" s="50"/>
      <c r="AT83" s="14" t="s">
        <v>124</v>
      </c>
      <c r="AU83" s="14" t="s">
        <v>76</v>
      </c>
    </row>
    <row r="84" spans="2:65" s="1" customFormat="1" ht="16.5" customHeight="1" x14ac:dyDescent="0.2">
      <c r="B84" s="124"/>
      <c r="C84" s="125" t="s">
        <v>78</v>
      </c>
      <c r="D84" s="125" t="s">
        <v>118</v>
      </c>
      <c r="E84" s="126" t="s">
        <v>3445</v>
      </c>
      <c r="F84" s="127" t="s">
        <v>3446</v>
      </c>
      <c r="G84" s="128" t="s">
        <v>3447</v>
      </c>
      <c r="H84" s="129">
        <v>1</v>
      </c>
      <c r="I84" s="130"/>
      <c r="J84" s="131">
        <f>ROUND(I84*H84,2)</f>
        <v>0</v>
      </c>
      <c r="K84" s="127" t="s">
        <v>122</v>
      </c>
      <c r="L84" s="29"/>
      <c r="M84" s="132" t="s">
        <v>3</v>
      </c>
      <c r="N84" s="133" t="s">
        <v>39</v>
      </c>
      <c r="P84" s="134">
        <f>O84*H84</f>
        <v>0</v>
      </c>
      <c r="Q84" s="134">
        <v>0</v>
      </c>
      <c r="R84" s="134">
        <f>Q84*H84</f>
        <v>0</v>
      </c>
      <c r="S84" s="134">
        <v>0</v>
      </c>
      <c r="T84" s="135">
        <f>S84*H84</f>
        <v>0</v>
      </c>
      <c r="AR84" s="136" t="s">
        <v>123</v>
      </c>
      <c r="AT84" s="136" t="s">
        <v>118</v>
      </c>
      <c r="AU84" s="136" t="s">
        <v>76</v>
      </c>
      <c r="AY84" s="14" t="s">
        <v>115</v>
      </c>
      <c r="BE84" s="137">
        <f>IF(N84="základní",J84,0)</f>
        <v>0</v>
      </c>
      <c r="BF84" s="137">
        <f>IF(N84="snížená",J84,0)</f>
        <v>0</v>
      </c>
      <c r="BG84" s="137">
        <f>IF(N84="zákl. přenesená",J84,0)</f>
        <v>0</v>
      </c>
      <c r="BH84" s="137">
        <f>IF(N84="sníž. přenesená",J84,0)</f>
        <v>0</v>
      </c>
      <c r="BI84" s="137">
        <f>IF(N84="nulová",J84,0)</f>
        <v>0</v>
      </c>
      <c r="BJ84" s="14" t="s">
        <v>76</v>
      </c>
      <c r="BK84" s="137">
        <f>ROUND(I84*H84,2)</f>
        <v>0</v>
      </c>
      <c r="BL84" s="14" t="s">
        <v>123</v>
      </c>
      <c r="BM84" s="136" t="s">
        <v>123</v>
      </c>
    </row>
    <row r="85" spans="2:65" s="1" customFormat="1" ht="16.5" customHeight="1" x14ac:dyDescent="0.2">
      <c r="B85" s="124"/>
      <c r="C85" s="125" t="s">
        <v>129</v>
      </c>
      <c r="D85" s="125" t="s">
        <v>118</v>
      </c>
      <c r="E85" s="126" t="s">
        <v>3448</v>
      </c>
      <c r="F85" s="127" t="s">
        <v>3449</v>
      </c>
      <c r="G85" s="128" t="s">
        <v>3447</v>
      </c>
      <c r="H85" s="129">
        <v>1</v>
      </c>
      <c r="I85" s="130"/>
      <c r="J85" s="131">
        <f>ROUND(I85*H85,2)</f>
        <v>0</v>
      </c>
      <c r="K85" s="127" t="s">
        <v>122</v>
      </c>
      <c r="L85" s="29"/>
      <c r="M85" s="132" t="s">
        <v>3</v>
      </c>
      <c r="N85" s="133" t="s">
        <v>39</v>
      </c>
      <c r="P85" s="134">
        <f>O85*H85</f>
        <v>0</v>
      </c>
      <c r="Q85" s="134">
        <v>0</v>
      </c>
      <c r="R85" s="134">
        <f>Q85*H85</f>
        <v>0</v>
      </c>
      <c r="S85" s="134">
        <v>0</v>
      </c>
      <c r="T85" s="135">
        <f>S85*H85</f>
        <v>0</v>
      </c>
      <c r="AR85" s="136" t="s">
        <v>123</v>
      </c>
      <c r="AT85" s="136" t="s">
        <v>118</v>
      </c>
      <c r="AU85" s="136" t="s">
        <v>76</v>
      </c>
      <c r="AY85" s="14" t="s">
        <v>115</v>
      </c>
      <c r="BE85" s="137">
        <f>IF(N85="základní",J85,0)</f>
        <v>0</v>
      </c>
      <c r="BF85" s="137">
        <f>IF(N85="snížená",J85,0)</f>
        <v>0</v>
      </c>
      <c r="BG85" s="137">
        <f>IF(N85="zákl. přenesená",J85,0)</f>
        <v>0</v>
      </c>
      <c r="BH85" s="137">
        <f>IF(N85="sníž. přenesená",J85,0)</f>
        <v>0</v>
      </c>
      <c r="BI85" s="137">
        <f>IF(N85="nulová",J85,0)</f>
        <v>0</v>
      </c>
      <c r="BJ85" s="14" t="s">
        <v>76</v>
      </c>
      <c r="BK85" s="137">
        <f>ROUND(I85*H85,2)</f>
        <v>0</v>
      </c>
      <c r="BL85" s="14" t="s">
        <v>123</v>
      </c>
      <c r="BM85" s="136" t="s">
        <v>133</v>
      </c>
    </row>
    <row r="86" spans="2:65" s="1" customFormat="1" ht="16.5" customHeight="1" x14ac:dyDescent="0.2">
      <c r="B86" s="124"/>
      <c r="C86" s="125" t="s">
        <v>123</v>
      </c>
      <c r="D86" s="125" t="s">
        <v>118</v>
      </c>
      <c r="E86" s="126" t="s">
        <v>3450</v>
      </c>
      <c r="F86" s="127" t="s">
        <v>3451</v>
      </c>
      <c r="G86" s="128" t="s">
        <v>3447</v>
      </c>
      <c r="H86" s="129">
        <v>1</v>
      </c>
      <c r="I86" s="130"/>
      <c r="J86" s="131">
        <f>ROUND(I86*H86,2)</f>
        <v>0</v>
      </c>
      <c r="K86" s="127" t="s">
        <v>122</v>
      </c>
      <c r="L86" s="29"/>
      <c r="M86" s="132" t="s">
        <v>3</v>
      </c>
      <c r="N86" s="133" t="s">
        <v>39</v>
      </c>
      <c r="P86" s="134">
        <f>O86*H86</f>
        <v>0</v>
      </c>
      <c r="Q86" s="134">
        <v>0</v>
      </c>
      <c r="R86" s="134">
        <f>Q86*H86</f>
        <v>0</v>
      </c>
      <c r="S86" s="134">
        <v>0</v>
      </c>
      <c r="T86" s="135">
        <f>S86*H86</f>
        <v>0</v>
      </c>
      <c r="AR86" s="136" t="s">
        <v>123</v>
      </c>
      <c r="AT86" s="136" t="s">
        <v>118</v>
      </c>
      <c r="AU86" s="136" t="s">
        <v>76</v>
      </c>
      <c r="AY86" s="14" t="s">
        <v>115</v>
      </c>
      <c r="BE86" s="137">
        <f>IF(N86="základní",J86,0)</f>
        <v>0</v>
      </c>
      <c r="BF86" s="137">
        <f>IF(N86="snížená",J86,0)</f>
        <v>0</v>
      </c>
      <c r="BG86" s="137">
        <f>IF(N86="zákl. přenesená",J86,0)</f>
        <v>0</v>
      </c>
      <c r="BH86" s="137">
        <f>IF(N86="sníž. přenesená",J86,0)</f>
        <v>0</v>
      </c>
      <c r="BI86" s="137">
        <f>IF(N86="nulová",J86,0)</f>
        <v>0</v>
      </c>
      <c r="BJ86" s="14" t="s">
        <v>76</v>
      </c>
      <c r="BK86" s="137">
        <f>ROUND(I86*H86,2)</f>
        <v>0</v>
      </c>
      <c r="BL86" s="14" t="s">
        <v>123</v>
      </c>
      <c r="BM86" s="136" t="s">
        <v>137</v>
      </c>
    </row>
    <row r="87" spans="2:65" s="1" customFormat="1" ht="55.5" customHeight="1" x14ac:dyDescent="0.2">
      <c r="B87" s="124"/>
      <c r="C87" s="125" t="s">
        <v>116</v>
      </c>
      <c r="D87" s="125" t="s">
        <v>118</v>
      </c>
      <c r="E87" s="126" t="s">
        <v>3452</v>
      </c>
      <c r="F87" s="127" t="s">
        <v>3453</v>
      </c>
      <c r="G87" s="128" t="s">
        <v>121</v>
      </c>
      <c r="H87" s="129">
        <v>10</v>
      </c>
      <c r="I87" s="130"/>
      <c r="J87" s="131">
        <f>ROUND(I87*H87,2)</f>
        <v>0</v>
      </c>
      <c r="K87" s="127" t="s">
        <v>122</v>
      </c>
      <c r="L87" s="29"/>
      <c r="M87" s="132" t="s">
        <v>3</v>
      </c>
      <c r="N87" s="133" t="s">
        <v>39</v>
      </c>
      <c r="P87" s="134">
        <f>O87*H87</f>
        <v>0</v>
      </c>
      <c r="Q87" s="134">
        <v>0</v>
      </c>
      <c r="R87" s="134">
        <f>Q87*H87</f>
        <v>0</v>
      </c>
      <c r="S87" s="134">
        <v>0</v>
      </c>
      <c r="T87" s="135">
        <f>S87*H87</f>
        <v>0</v>
      </c>
      <c r="AR87" s="136" t="s">
        <v>123</v>
      </c>
      <c r="AT87" s="136" t="s">
        <v>118</v>
      </c>
      <c r="AU87" s="136" t="s">
        <v>76</v>
      </c>
      <c r="AY87" s="14" t="s">
        <v>115</v>
      </c>
      <c r="BE87" s="137">
        <f>IF(N87="základní",J87,0)</f>
        <v>0</v>
      </c>
      <c r="BF87" s="137">
        <f>IF(N87="snížená",J87,0)</f>
        <v>0</v>
      </c>
      <c r="BG87" s="137">
        <f>IF(N87="zákl. přenesená",J87,0)</f>
        <v>0</v>
      </c>
      <c r="BH87" s="137">
        <f>IF(N87="sníž. přenesená",J87,0)</f>
        <v>0</v>
      </c>
      <c r="BI87" s="137">
        <f>IF(N87="nulová",J87,0)</f>
        <v>0</v>
      </c>
      <c r="BJ87" s="14" t="s">
        <v>76</v>
      </c>
      <c r="BK87" s="137">
        <f>ROUND(I87*H87,2)</f>
        <v>0</v>
      </c>
      <c r="BL87" s="14" t="s">
        <v>123</v>
      </c>
      <c r="BM87" s="136" t="s">
        <v>141</v>
      </c>
    </row>
    <row r="88" spans="2:65" s="1" customFormat="1" ht="39" x14ac:dyDescent="0.2">
      <c r="B88" s="29"/>
      <c r="D88" s="138" t="s">
        <v>124</v>
      </c>
      <c r="F88" s="139" t="s">
        <v>3454</v>
      </c>
      <c r="I88" s="140"/>
      <c r="L88" s="29"/>
      <c r="M88" s="141"/>
      <c r="T88" s="50"/>
      <c r="AT88" s="14" t="s">
        <v>124</v>
      </c>
      <c r="AU88" s="14" t="s">
        <v>76</v>
      </c>
    </row>
    <row r="89" spans="2:65" s="1" customFormat="1" ht="55.5" customHeight="1" x14ac:dyDescent="0.2">
      <c r="B89" s="124"/>
      <c r="C89" s="125" t="s">
        <v>133</v>
      </c>
      <c r="D89" s="125" t="s">
        <v>118</v>
      </c>
      <c r="E89" s="126" t="s">
        <v>3455</v>
      </c>
      <c r="F89" s="127" t="s">
        <v>3456</v>
      </c>
      <c r="G89" s="128" t="s">
        <v>121</v>
      </c>
      <c r="H89" s="129">
        <v>10</v>
      </c>
      <c r="I89" s="130"/>
      <c r="J89" s="131">
        <f>ROUND(I89*H89,2)</f>
        <v>0</v>
      </c>
      <c r="K89" s="127" t="s">
        <v>122</v>
      </c>
      <c r="L89" s="29"/>
      <c r="M89" s="132" t="s">
        <v>3</v>
      </c>
      <c r="N89" s="133" t="s">
        <v>39</v>
      </c>
      <c r="P89" s="134">
        <f>O89*H89</f>
        <v>0</v>
      </c>
      <c r="Q89" s="134">
        <v>0</v>
      </c>
      <c r="R89" s="134">
        <f>Q89*H89</f>
        <v>0</v>
      </c>
      <c r="S89" s="134">
        <v>0</v>
      </c>
      <c r="T89" s="135">
        <f>S89*H89</f>
        <v>0</v>
      </c>
      <c r="AR89" s="136" t="s">
        <v>123</v>
      </c>
      <c r="AT89" s="136" t="s">
        <v>118</v>
      </c>
      <c r="AU89" s="136" t="s">
        <v>76</v>
      </c>
      <c r="AY89" s="14" t="s">
        <v>115</v>
      </c>
      <c r="BE89" s="137">
        <f>IF(N89="základní",J89,0)</f>
        <v>0</v>
      </c>
      <c r="BF89" s="137">
        <f>IF(N89="snížená",J89,0)</f>
        <v>0</v>
      </c>
      <c r="BG89" s="137">
        <f>IF(N89="zákl. přenesená",J89,0)</f>
        <v>0</v>
      </c>
      <c r="BH89" s="137">
        <f>IF(N89="sníž. přenesená",J89,0)</f>
        <v>0</v>
      </c>
      <c r="BI89" s="137">
        <f>IF(N89="nulová",J89,0)</f>
        <v>0</v>
      </c>
      <c r="BJ89" s="14" t="s">
        <v>76</v>
      </c>
      <c r="BK89" s="137">
        <f>ROUND(I89*H89,2)</f>
        <v>0</v>
      </c>
      <c r="BL89" s="14" t="s">
        <v>123</v>
      </c>
      <c r="BM89" s="136" t="s">
        <v>9</v>
      </c>
    </row>
    <row r="90" spans="2:65" s="1" customFormat="1" ht="39" x14ac:dyDescent="0.2">
      <c r="B90" s="29"/>
      <c r="D90" s="138" t="s">
        <v>124</v>
      </c>
      <c r="F90" s="139" t="s">
        <v>3454</v>
      </c>
      <c r="I90" s="140"/>
      <c r="L90" s="29"/>
      <c r="M90" s="141"/>
      <c r="T90" s="50"/>
      <c r="AT90" s="14" t="s">
        <v>124</v>
      </c>
      <c r="AU90" s="14" t="s">
        <v>76</v>
      </c>
    </row>
    <row r="91" spans="2:65" s="1" customFormat="1" ht="37.9" customHeight="1" x14ac:dyDescent="0.2">
      <c r="B91" s="124"/>
      <c r="C91" s="125" t="s">
        <v>144</v>
      </c>
      <c r="D91" s="125" t="s">
        <v>118</v>
      </c>
      <c r="E91" s="126" t="s">
        <v>3457</v>
      </c>
      <c r="F91" s="127" t="s">
        <v>3458</v>
      </c>
      <c r="G91" s="128" t="s">
        <v>3447</v>
      </c>
      <c r="H91" s="129">
        <v>1</v>
      </c>
      <c r="I91" s="130"/>
      <c r="J91" s="131">
        <f>ROUND(I91*H91,2)</f>
        <v>0</v>
      </c>
      <c r="K91" s="127" t="s">
        <v>122</v>
      </c>
      <c r="L91" s="29"/>
      <c r="M91" s="132" t="s">
        <v>3</v>
      </c>
      <c r="N91" s="133" t="s">
        <v>39</v>
      </c>
      <c r="P91" s="134">
        <f>O91*H91</f>
        <v>0</v>
      </c>
      <c r="Q91" s="134">
        <v>0</v>
      </c>
      <c r="R91" s="134">
        <f>Q91*H91</f>
        <v>0</v>
      </c>
      <c r="S91" s="134">
        <v>0</v>
      </c>
      <c r="T91" s="135">
        <f>S91*H91</f>
        <v>0</v>
      </c>
      <c r="AR91" s="136" t="s">
        <v>123</v>
      </c>
      <c r="AT91" s="136" t="s">
        <v>118</v>
      </c>
      <c r="AU91" s="136" t="s">
        <v>76</v>
      </c>
      <c r="AY91" s="14" t="s">
        <v>115</v>
      </c>
      <c r="BE91" s="137">
        <f>IF(N91="základní",J91,0)</f>
        <v>0</v>
      </c>
      <c r="BF91" s="137">
        <f>IF(N91="snížená",J91,0)</f>
        <v>0</v>
      </c>
      <c r="BG91" s="137">
        <f>IF(N91="zákl. přenesená",J91,0)</f>
        <v>0</v>
      </c>
      <c r="BH91" s="137">
        <f>IF(N91="sníž. přenesená",J91,0)</f>
        <v>0</v>
      </c>
      <c r="BI91" s="137">
        <f>IF(N91="nulová",J91,0)</f>
        <v>0</v>
      </c>
      <c r="BJ91" s="14" t="s">
        <v>76</v>
      </c>
      <c r="BK91" s="137">
        <f>ROUND(I91*H91,2)</f>
        <v>0</v>
      </c>
      <c r="BL91" s="14" t="s">
        <v>123</v>
      </c>
      <c r="BM91" s="136" t="s">
        <v>148</v>
      </c>
    </row>
    <row r="92" spans="2:65" s="1" customFormat="1" ht="29.25" x14ac:dyDescent="0.2">
      <c r="B92" s="29"/>
      <c r="D92" s="138" t="s">
        <v>124</v>
      </c>
      <c r="F92" s="139" t="s">
        <v>3459</v>
      </c>
      <c r="I92" s="140"/>
      <c r="L92" s="29"/>
      <c r="M92" s="141"/>
      <c r="T92" s="50"/>
      <c r="AT92" s="14" t="s">
        <v>124</v>
      </c>
      <c r="AU92" s="14" t="s">
        <v>76</v>
      </c>
    </row>
    <row r="93" spans="2:65" s="1" customFormat="1" ht="49.15" customHeight="1" x14ac:dyDescent="0.2">
      <c r="B93" s="124"/>
      <c r="C93" s="125" t="s">
        <v>137</v>
      </c>
      <c r="D93" s="125" t="s">
        <v>118</v>
      </c>
      <c r="E93" s="126" t="s">
        <v>3460</v>
      </c>
      <c r="F93" s="127" t="s">
        <v>3461</v>
      </c>
      <c r="G93" s="128" t="s">
        <v>121</v>
      </c>
      <c r="H93" s="129">
        <v>2</v>
      </c>
      <c r="I93" s="130"/>
      <c r="J93" s="131">
        <f>ROUND(I93*H93,2)</f>
        <v>0</v>
      </c>
      <c r="K93" s="127" t="s">
        <v>122</v>
      </c>
      <c r="L93" s="29"/>
      <c r="M93" s="132" t="s">
        <v>3</v>
      </c>
      <c r="N93" s="133" t="s">
        <v>39</v>
      </c>
      <c r="P93" s="134">
        <f>O93*H93</f>
        <v>0</v>
      </c>
      <c r="Q93" s="134">
        <v>0</v>
      </c>
      <c r="R93" s="134">
        <f>Q93*H93</f>
        <v>0</v>
      </c>
      <c r="S93" s="134">
        <v>0</v>
      </c>
      <c r="T93" s="135">
        <f>S93*H93</f>
        <v>0</v>
      </c>
      <c r="AR93" s="136" t="s">
        <v>123</v>
      </c>
      <c r="AT93" s="136" t="s">
        <v>118</v>
      </c>
      <c r="AU93" s="136" t="s">
        <v>76</v>
      </c>
      <c r="AY93" s="14" t="s">
        <v>115</v>
      </c>
      <c r="BE93" s="137">
        <f>IF(N93="základní",J93,0)</f>
        <v>0</v>
      </c>
      <c r="BF93" s="137">
        <f>IF(N93="snížená",J93,0)</f>
        <v>0</v>
      </c>
      <c r="BG93" s="137">
        <f>IF(N93="zákl. přenesená",J93,0)</f>
        <v>0</v>
      </c>
      <c r="BH93" s="137">
        <f>IF(N93="sníž. přenesená",J93,0)</f>
        <v>0</v>
      </c>
      <c r="BI93" s="137">
        <f>IF(N93="nulová",J93,0)</f>
        <v>0</v>
      </c>
      <c r="BJ93" s="14" t="s">
        <v>76</v>
      </c>
      <c r="BK93" s="137">
        <f>ROUND(I93*H93,2)</f>
        <v>0</v>
      </c>
      <c r="BL93" s="14" t="s">
        <v>123</v>
      </c>
      <c r="BM93" s="136" t="s">
        <v>152</v>
      </c>
    </row>
    <row r="94" spans="2:65" s="1" customFormat="1" ht="29.25" x14ac:dyDescent="0.2">
      <c r="B94" s="29"/>
      <c r="D94" s="138" t="s">
        <v>124</v>
      </c>
      <c r="F94" s="139" t="s">
        <v>3462</v>
      </c>
      <c r="I94" s="140"/>
      <c r="L94" s="29"/>
      <c r="M94" s="141"/>
      <c r="T94" s="50"/>
      <c r="AT94" s="14" t="s">
        <v>124</v>
      </c>
      <c r="AU94" s="14" t="s">
        <v>76</v>
      </c>
    </row>
    <row r="95" spans="2:65" s="1" customFormat="1" ht="49.15" customHeight="1" x14ac:dyDescent="0.2">
      <c r="B95" s="124"/>
      <c r="C95" s="125" t="s">
        <v>153</v>
      </c>
      <c r="D95" s="125" t="s">
        <v>118</v>
      </c>
      <c r="E95" s="126" t="s">
        <v>3463</v>
      </c>
      <c r="F95" s="127" t="s">
        <v>3464</v>
      </c>
      <c r="G95" s="128" t="s">
        <v>121</v>
      </c>
      <c r="H95" s="129">
        <v>2</v>
      </c>
      <c r="I95" s="130"/>
      <c r="J95" s="131">
        <f>ROUND(I95*H95,2)</f>
        <v>0</v>
      </c>
      <c r="K95" s="127" t="s">
        <v>122</v>
      </c>
      <c r="L95" s="29"/>
      <c r="M95" s="132" t="s">
        <v>3</v>
      </c>
      <c r="N95" s="133" t="s">
        <v>39</v>
      </c>
      <c r="P95" s="134">
        <f>O95*H95</f>
        <v>0</v>
      </c>
      <c r="Q95" s="134">
        <v>0</v>
      </c>
      <c r="R95" s="134">
        <f>Q95*H95</f>
        <v>0</v>
      </c>
      <c r="S95" s="134">
        <v>0</v>
      </c>
      <c r="T95" s="135">
        <f>S95*H95</f>
        <v>0</v>
      </c>
      <c r="AR95" s="136" t="s">
        <v>123</v>
      </c>
      <c r="AT95" s="136" t="s">
        <v>118</v>
      </c>
      <c r="AU95" s="136" t="s">
        <v>76</v>
      </c>
      <c r="AY95" s="14" t="s">
        <v>115</v>
      </c>
      <c r="BE95" s="137">
        <f>IF(N95="základní",J95,0)</f>
        <v>0</v>
      </c>
      <c r="BF95" s="137">
        <f>IF(N95="snížená",J95,0)</f>
        <v>0</v>
      </c>
      <c r="BG95" s="137">
        <f>IF(N95="zákl. přenesená",J95,0)</f>
        <v>0</v>
      </c>
      <c r="BH95" s="137">
        <f>IF(N95="sníž. přenesená",J95,0)</f>
        <v>0</v>
      </c>
      <c r="BI95" s="137">
        <f>IF(N95="nulová",J95,0)</f>
        <v>0</v>
      </c>
      <c r="BJ95" s="14" t="s">
        <v>76</v>
      </c>
      <c r="BK95" s="137">
        <f>ROUND(I95*H95,2)</f>
        <v>0</v>
      </c>
      <c r="BL95" s="14" t="s">
        <v>123</v>
      </c>
      <c r="BM95" s="136" t="s">
        <v>157</v>
      </c>
    </row>
    <row r="96" spans="2:65" s="1" customFormat="1" ht="29.25" x14ac:dyDescent="0.2">
      <c r="B96" s="29"/>
      <c r="D96" s="138" t="s">
        <v>124</v>
      </c>
      <c r="F96" s="139" t="s">
        <v>3462</v>
      </c>
      <c r="I96" s="140"/>
      <c r="L96" s="29"/>
      <c r="M96" s="141"/>
      <c r="T96" s="50"/>
      <c r="AT96" s="14" t="s">
        <v>124</v>
      </c>
      <c r="AU96" s="14" t="s">
        <v>76</v>
      </c>
    </row>
    <row r="97" spans="2:65" s="1" customFormat="1" ht="49.15" customHeight="1" x14ac:dyDescent="0.2">
      <c r="B97" s="124"/>
      <c r="C97" s="125" t="s">
        <v>141</v>
      </c>
      <c r="D97" s="125" t="s">
        <v>118</v>
      </c>
      <c r="E97" s="126" t="s">
        <v>3465</v>
      </c>
      <c r="F97" s="127" t="s">
        <v>3466</v>
      </c>
      <c r="G97" s="128" t="s">
        <v>121</v>
      </c>
      <c r="H97" s="129">
        <v>2</v>
      </c>
      <c r="I97" s="130"/>
      <c r="J97" s="131">
        <f>ROUND(I97*H97,2)</f>
        <v>0</v>
      </c>
      <c r="K97" s="127" t="s">
        <v>122</v>
      </c>
      <c r="L97" s="29"/>
      <c r="M97" s="132" t="s">
        <v>3</v>
      </c>
      <c r="N97" s="133" t="s">
        <v>39</v>
      </c>
      <c r="P97" s="134">
        <f>O97*H97</f>
        <v>0</v>
      </c>
      <c r="Q97" s="134">
        <v>0</v>
      </c>
      <c r="R97" s="134">
        <f>Q97*H97</f>
        <v>0</v>
      </c>
      <c r="S97" s="134">
        <v>0</v>
      </c>
      <c r="T97" s="135">
        <f>S97*H97</f>
        <v>0</v>
      </c>
      <c r="AR97" s="136" t="s">
        <v>123</v>
      </c>
      <c r="AT97" s="136" t="s">
        <v>118</v>
      </c>
      <c r="AU97" s="136" t="s">
        <v>76</v>
      </c>
      <c r="AY97" s="14" t="s">
        <v>115</v>
      </c>
      <c r="BE97" s="137">
        <f>IF(N97="základní",J97,0)</f>
        <v>0</v>
      </c>
      <c r="BF97" s="137">
        <f>IF(N97="snížená",J97,0)</f>
        <v>0</v>
      </c>
      <c r="BG97" s="137">
        <f>IF(N97="zákl. přenesená",J97,0)</f>
        <v>0</v>
      </c>
      <c r="BH97" s="137">
        <f>IF(N97="sníž. přenesená",J97,0)</f>
        <v>0</v>
      </c>
      <c r="BI97" s="137">
        <f>IF(N97="nulová",J97,0)</f>
        <v>0</v>
      </c>
      <c r="BJ97" s="14" t="s">
        <v>76</v>
      </c>
      <c r="BK97" s="137">
        <f>ROUND(I97*H97,2)</f>
        <v>0</v>
      </c>
      <c r="BL97" s="14" t="s">
        <v>123</v>
      </c>
      <c r="BM97" s="136" t="s">
        <v>160</v>
      </c>
    </row>
    <row r="98" spans="2:65" s="1" customFormat="1" ht="29.25" x14ac:dyDescent="0.2">
      <c r="B98" s="29"/>
      <c r="D98" s="138" t="s">
        <v>124</v>
      </c>
      <c r="F98" s="139" t="s">
        <v>3462</v>
      </c>
      <c r="I98" s="140"/>
      <c r="L98" s="29"/>
      <c r="M98" s="141"/>
      <c r="T98" s="50"/>
      <c r="AT98" s="14" t="s">
        <v>124</v>
      </c>
      <c r="AU98" s="14" t="s">
        <v>76</v>
      </c>
    </row>
    <row r="99" spans="2:65" s="1" customFormat="1" ht="49.15" customHeight="1" x14ac:dyDescent="0.2">
      <c r="B99" s="124"/>
      <c r="C99" s="125" t="s">
        <v>161</v>
      </c>
      <c r="D99" s="125" t="s">
        <v>118</v>
      </c>
      <c r="E99" s="126" t="s">
        <v>3467</v>
      </c>
      <c r="F99" s="127" t="s">
        <v>3468</v>
      </c>
      <c r="G99" s="128" t="s">
        <v>121</v>
      </c>
      <c r="H99" s="129">
        <v>2</v>
      </c>
      <c r="I99" s="130"/>
      <c r="J99" s="131">
        <f>ROUND(I99*H99,2)</f>
        <v>0</v>
      </c>
      <c r="K99" s="127" t="s">
        <v>122</v>
      </c>
      <c r="L99" s="29"/>
      <c r="M99" s="132" t="s">
        <v>3</v>
      </c>
      <c r="N99" s="133" t="s">
        <v>39</v>
      </c>
      <c r="P99" s="134">
        <f>O99*H99</f>
        <v>0</v>
      </c>
      <c r="Q99" s="134">
        <v>0</v>
      </c>
      <c r="R99" s="134">
        <f>Q99*H99</f>
        <v>0</v>
      </c>
      <c r="S99" s="134">
        <v>0</v>
      </c>
      <c r="T99" s="135">
        <f>S99*H99</f>
        <v>0</v>
      </c>
      <c r="AR99" s="136" t="s">
        <v>123</v>
      </c>
      <c r="AT99" s="136" t="s">
        <v>118</v>
      </c>
      <c r="AU99" s="136" t="s">
        <v>76</v>
      </c>
      <c r="AY99" s="14" t="s">
        <v>115</v>
      </c>
      <c r="BE99" s="137">
        <f>IF(N99="základní",J99,0)</f>
        <v>0</v>
      </c>
      <c r="BF99" s="137">
        <f>IF(N99="snížená",J99,0)</f>
        <v>0</v>
      </c>
      <c r="BG99" s="137">
        <f>IF(N99="zákl. přenesená",J99,0)</f>
        <v>0</v>
      </c>
      <c r="BH99" s="137">
        <f>IF(N99="sníž. přenesená",J99,0)</f>
        <v>0</v>
      </c>
      <c r="BI99" s="137">
        <f>IF(N99="nulová",J99,0)</f>
        <v>0</v>
      </c>
      <c r="BJ99" s="14" t="s">
        <v>76</v>
      </c>
      <c r="BK99" s="137">
        <f>ROUND(I99*H99,2)</f>
        <v>0</v>
      </c>
      <c r="BL99" s="14" t="s">
        <v>123</v>
      </c>
      <c r="BM99" s="136" t="s">
        <v>164</v>
      </c>
    </row>
    <row r="100" spans="2:65" s="1" customFormat="1" ht="29.25" x14ac:dyDescent="0.2">
      <c r="B100" s="29"/>
      <c r="D100" s="138" t="s">
        <v>124</v>
      </c>
      <c r="F100" s="139" t="s">
        <v>3462</v>
      </c>
      <c r="I100" s="140"/>
      <c r="L100" s="29"/>
      <c r="M100" s="141"/>
      <c r="T100" s="50"/>
      <c r="AT100" s="14" t="s">
        <v>124</v>
      </c>
      <c r="AU100" s="14" t="s">
        <v>76</v>
      </c>
    </row>
    <row r="101" spans="2:65" s="1" customFormat="1" ht="49.15" customHeight="1" x14ac:dyDescent="0.2">
      <c r="B101" s="124"/>
      <c r="C101" s="125" t="s">
        <v>9</v>
      </c>
      <c r="D101" s="125" t="s">
        <v>118</v>
      </c>
      <c r="E101" s="126" t="s">
        <v>3469</v>
      </c>
      <c r="F101" s="127" t="s">
        <v>3470</v>
      </c>
      <c r="G101" s="128" t="s">
        <v>121</v>
      </c>
      <c r="H101" s="129">
        <v>2</v>
      </c>
      <c r="I101" s="130"/>
      <c r="J101" s="131">
        <f>ROUND(I101*H101,2)</f>
        <v>0</v>
      </c>
      <c r="K101" s="127" t="s">
        <v>122</v>
      </c>
      <c r="L101" s="29"/>
      <c r="M101" s="132" t="s">
        <v>3</v>
      </c>
      <c r="N101" s="133" t="s">
        <v>39</v>
      </c>
      <c r="P101" s="134">
        <f>O101*H101</f>
        <v>0</v>
      </c>
      <c r="Q101" s="134">
        <v>0</v>
      </c>
      <c r="R101" s="134">
        <f>Q101*H101</f>
        <v>0</v>
      </c>
      <c r="S101" s="134">
        <v>0</v>
      </c>
      <c r="T101" s="135">
        <f>S101*H101</f>
        <v>0</v>
      </c>
      <c r="AR101" s="136" t="s">
        <v>123</v>
      </c>
      <c r="AT101" s="136" t="s">
        <v>118</v>
      </c>
      <c r="AU101" s="136" t="s">
        <v>76</v>
      </c>
      <c r="AY101" s="14" t="s">
        <v>115</v>
      </c>
      <c r="BE101" s="137">
        <f>IF(N101="základní",J101,0)</f>
        <v>0</v>
      </c>
      <c r="BF101" s="137">
        <f>IF(N101="snížená",J101,0)</f>
        <v>0</v>
      </c>
      <c r="BG101" s="137">
        <f>IF(N101="zákl. přenesená",J101,0)</f>
        <v>0</v>
      </c>
      <c r="BH101" s="137">
        <f>IF(N101="sníž. přenesená",J101,0)</f>
        <v>0</v>
      </c>
      <c r="BI101" s="137">
        <f>IF(N101="nulová",J101,0)</f>
        <v>0</v>
      </c>
      <c r="BJ101" s="14" t="s">
        <v>76</v>
      </c>
      <c r="BK101" s="137">
        <f>ROUND(I101*H101,2)</f>
        <v>0</v>
      </c>
      <c r="BL101" s="14" t="s">
        <v>123</v>
      </c>
      <c r="BM101" s="136" t="s">
        <v>168</v>
      </c>
    </row>
    <row r="102" spans="2:65" s="1" customFormat="1" ht="29.25" x14ac:dyDescent="0.2">
      <c r="B102" s="29"/>
      <c r="D102" s="138" t="s">
        <v>124</v>
      </c>
      <c r="F102" s="139" t="s">
        <v>3462</v>
      </c>
      <c r="I102" s="140"/>
      <c r="L102" s="29"/>
      <c r="M102" s="141"/>
      <c r="T102" s="50"/>
      <c r="AT102" s="14" t="s">
        <v>124</v>
      </c>
      <c r="AU102" s="14" t="s">
        <v>76</v>
      </c>
    </row>
    <row r="103" spans="2:65" s="1" customFormat="1" ht="49.15" customHeight="1" x14ac:dyDescent="0.2">
      <c r="B103" s="124"/>
      <c r="C103" s="125" t="s">
        <v>170</v>
      </c>
      <c r="D103" s="125" t="s">
        <v>118</v>
      </c>
      <c r="E103" s="126" t="s">
        <v>3471</v>
      </c>
      <c r="F103" s="127" t="s">
        <v>3472</v>
      </c>
      <c r="G103" s="128" t="s">
        <v>121</v>
      </c>
      <c r="H103" s="129">
        <v>2</v>
      </c>
      <c r="I103" s="130"/>
      <c r="J103" s="131">
        <f>ROUND(I103*H103,2)</f>
        <v>0</v>
      </c>
      <c r="K103" s="127" t="s">
        <v>122</v>
      </c>
      <c r="L103" s="29"/>
      <c r="M103" s="132" t="s">
        <v>3</v>
      </c>
      <c r="N103" s="133" t="s">
        <v>39</v>
      </c>
      <c r="P103" s="134">
        <f>O103*H103</f>
        <v>0</v>
      </c>
      <c r="Q103" s="134">
        <v>0</v>
      </c>
      <c r="R103" s="134">
        <f>Q103*H103</f>
        <v>0</v>
      </c>
      <c r="S103" s="134">
        <v>0</v>
      </c>
      <c r="T103" s="135">
        <f>S103*H103</f>
        <v>0</v>
      </c>
      <c r="AR103" s="136" t="s">
        <v>123</v>
      </c>
      <c r="AT103" s="136" t="s">
        <v>118</v>
      </c>
      <c r="AU103" s="136" t="s">
        <v>76</v>
      </c>
      <c r="AY103" s="14" t="s">
        <v>115</v>
      </c>
      <c r="BE103" s="137">
        <f>IF(N103="základní",J103,0)</f>
        <v>0</v>
      </c>
      <c r="BF103" s="137">
        <f>IF(N103="snížená",J103,0)</f>
        <v>0</v>
      </c>
      <c r="BG103" s="137">
        <f>IF(N103="zákl. přenesená",J103,0)</f>
        <v>0</v>
      </c>
      <c r="BH103" s="137">
        <f>IF(N103="sníž. přenesená",J103,0)</f>
        <v>0</v>
      </c>
      <c r="BI103" s="137">
        <f>IF(N103="nulová",J103,0)</f>
        <v>0</v>
      </c>
      <c r="BJ103" s="14" t="s">
        <v>76</v>
      </c>
      <c r="BK103" s="137">
        <f>ROUND(I103*H103,2)</f>
        <v>0</v>
      </c>
      <c r="BL103" s="14" t="s">
        <v>123</v>
      </c>
      <c r="BM103" s="136" t="s">
        <v>173</v>
      </c>
    </row>
    <row r="104" spans="2:65" s="1" customFormat="1" ht="29.25" x14ac:dyDescent="0.2">
      <c r="B104" s="29"/>
      <c r="D104" s="138" t="s">
        <v>124</v>
      </c>
      <c r="F104" s="139" t="s">
        <v>3462</v>
      </c>
      <c r="I104" s="140"/>
      <c r="L104" s="29"/>
      <c r="M104" s="141"/>
      <c r="T104" s="50"/>
      <c r="AT104" s="14" t="s">
        <v>124</v>
      </c>
      <c r="AU104" s="14" t="s">
        <v>76</v>
      </c>
    </row>
    <row r="105" spans="2:65" s="1" customFormat="1" ht="49.15" customHeight="1" x14ac:dyDescent="0.2">
      <c r="B105" s="124"/>
      <c r="C105" s="125" t="s">
        <v>148</v>
      </c>
      <c r="D105" s="125" t="s">
        <v>118</v>
      </c>
      <c r="E105" s="126" t="s">
        <v>3473</v>
      </c>
      <c r="F105" s="127" t="s">
        <v>3474</v>
      </c>
      <c r="G105" s="128" t="s">
        <v>121</v>
      </c>
      <c r="H105" s="129">
        <v>2</v>
      </c>
      <c r="I105" s="130"/>
      <c r="J105" s="131">
        <f>ROUND(I105*H105,2)</f>
        <v>0</v>
      </c>
      <c r="K105" s="127" t="s">
        <v>122</v>
      </c>
      <c r="L105" s="29"/>
      <c r="M105" s="132" t="s">
        <v>3</v>
      </c>
      <c r="N105" s="133" t="s">
        <v>39</v>
      </c>
      <c r="P105" s="134">
        <f>O105*H105</f>
        <v>0</v>
      </c>
      <c r="Q105" s="134">
        <v>0</v>
      </c>
      <c r="R105" s="134">
        <f>Q105*H105</f>
        <v>0</v>
      </c>
      <c r="S105" s="134">
        <v>0</v>
      </c>
      <c r="T105" s="135">
        <f>S105*H105</f>
        <v>0</v>
      </c>
      <c r="AR105" s="136" t="s">
        <v>123</v>
      </c>
      <c r="AT105" s="136" t="s">
        <v>118</v>
      </c>
      <c r="AU105" s="136" t="s">
        <v>76</v>
      </c>
      <c r="AY105" s="14" t="s">
        <v>115</v>
      </c>
      <c r="BE105" s="137">
        <f>IF(N105="základní",J105,0)</f>
        <v>0</v>
      </c>
      <c r="BF105" s="137">
        <f>IF(N105="snížená",J105,0)</f>
        <v>0</v>
      </c>
      <c r="BG105" s="137">
        <f>IF(N105="zákl. přenesená",J105,0)</f>
        <v>0</v>
      </c>
      <c r="BH105" s="137">
        <f>IF(N105="sníž. přenesená",J105,0)</f>
        <v>0</v>
      </c>
      <c r="BI105" s="137">
        <f>IF(N105="nulová",J105,0)</f>
        <v>0</v>
      </c>
      <c r="BJ105" s="14" t="s">
        <v>76</v>
      </c>
      <c r="BK105" s="137">
        <f>ROUND(I105*H105,2)</f>
        <v>0</v>
      </c>
      <c r="BL105" s="14" t="s">
        <v>123</v>
      </c>
      <c r="BM105" s="136" t="s">
        <v>176</v>
      </c>
    </row>
    <row r="106" spans="2:65" s="1" customFormat="1" ht="29.25" x14ac:dyDescent="0.2">
      <c r="B106" s="29"/>
      <c r="D106" s="138" t="s">
        <v>124</v>
      </c>
      <c r="F106" s="139" t="s">
        <v>3475</v>
      </c>
      <c r="I106" s="140"/>
      <c r="L106" s="29"/>
      <c r="M106" s="141"/>
      <c r="T106" s="50"/>
      <c r="AT106" s="14" t="s">
        <v>124</v>
      </c>
      <c r="AU106" s="14" t="s">
        <v>76</v>
      </c>
    </row>
    <row r="107" spans="2:65" s="1" customFormat="1" ht="44.25" customHeight="1" x14ac:dyDescent="0.2">
      <c r="B107" s="124"/>
      <c r="C107" s="125" t="s">
        <v>178</v>
      </c>
      <c r="D107" s="125" t="s">
        <v>118</v>
      </c>
      <c r="E107" s="126" t="s">
        <v>3476</v>
      </c>
      <c r="F107" s="127" t="s">
        <v>3477</v>
      </c>
      <c r="G107" s="128" t="s">
        <v>3447</v>
      </c>
      <c r="H107" s="129">
        <v>1</v>
      </c>
      <c r="I107" s="130"/>
      <c r="J107" s="131">
        <f>ROUND(I107*H107,2)</f>
        <v>0</v>
      </c>
      <c r="K107" s="127" t="s">
        <v>122</v>
      </c>
      <c r="L107" s="29"/>
      <c r="M107" s="132" t="s">
        <v>3</v>
      </c>
      <c r="N107" s="133" t="s">
        <v>39</v>
      </c>
      <c r="P107" s="134">
        <f>O107*H107</f>
        <v>0</v>
      </c>
      <c r="Q107" s="134">
        <v>0</v>
      </c>
      <c r="R107" s="134">
        <f>Q107*H107</f>
        <v>0</v>
      </c>
      <c r="S107" s="134">
        <v>0</v>
      </c>
      <c r="T107" s="135">
        <f>S107*H107</f>
        <v>0</v>
      </c>
      <c r="AR107" s="136" t="s">
        <v>123</v>
      </c>
      <c r="AT107" s="136" t="s">
        <v>118</v>
      </c>
      <c r="AU107" s="136" t="s">
        <v>76</v>
      </c>
      <c r="AY107" s="14" t="s">
        <v>115</v>
      </c>
      <c r="BE107" s="137">
        <f>IF(N107="základní",J107,0)</f>
        <v>0</v>
      </c>
      <c r="BF107" s="137">
        <f>IF(N107="snížená",J107,0)</f>
        <v>0</v>
      </c>
      <c r="BG107" s="137">
        <f>IF(N107="zákl. přenesená",J107,0)</f>
        <v>0</v>
      </c>
      <c r="BH107" s="137">
        <f>IF(N107="sníž. přenesená",J107,0)</f>
        <v>0</v>
      </c>
      <c r="BI107" s="137">
        <f>IF(N107="nulová",J107,0)</f>
        <v>0</v>
      </c>
      <c r="BJ107" s="14" t="s">
        <v>76</v>
      </c>
      <c r="BK107" s="137">
        <f>ROUND(I107*H107,2)</f>
        <v>0</v>
      </c>
      <c r="BL107" s="14" t="s">
        <v>123</v>
      </c>
      <c r="BM107" s="136" t="s">
        <v>181</v>
      </c>
    </row>
    <row r="108" spans="2:65" s="1" customFormat="1" ht="29.25" x14ac:dyDescent="0.2">
      <c r="B108" s="29"/>
      <c r="D108" s="138" t="s">
        <v>124</v>
      </c>
      <c r="F108" s="139" t="s">
        <v>3478</v>
      </c>
      <c r="I108" s="140"/>
      <c r="L108" s="29"/>
      <c r="M108" s="141"/>
      <c r="T108" s="50"/>
      <c r="AT108" s="14" t="s">
        <v>124</v>
      </c>
      <c r="AU108" s="14" t="s">
        <v>76</v>
      </c>
    </row>
    <row r="109" spans="2:65" s="1" customFormat="1" ht="49.15" customHeight="1" x14ac:dyDescent="0.2">
      <c r="B109" s="124"/>
      <c r="C109" s="125" t="s">
        <v>152</v>
      </c>
      <c r="D109" s="125" t="s">
        <v>118</v>
      </c>
      <c r="E109" s="126" t="s">
        <v>3479</v>
      </c>
      <c r="F109" s="127" t="s">
        <v>3480</v>
      </c>
      <c r="G109" s="128" t="s">
        <v>3447</v>
      </c>
      <c r="H109" s="129">
        <v>1</v>
      </c>
      <c r="I109" s="130"/>
      <c r="J109" s="131">
        <f>ROUND(I109*H109,2)</f>
        <v>0</v>
      </c>
      <c r="K109" s="127" t="s">
        <v>122</v>
      </c>
      <c r="L109" s="29"/>
      <c r="M109" s="132" t="s">
        <v>3</v>
      </c>
      <c r="N109" s="133" t="s">
        <v>39</v>
      </c>
      <c r="P109" s="134">
        <f>O109*H109</f>
        <v>0</v>
      </c>
      <c r="Q109" s="134">
        <v>0</v>
      </c>
      <c r="R109" s="134">
        <f>Q109*H109</f>
        <v>0</v>
      </c>
      <c r="S109" s="134">
        <v>0</v>
      </c>
      <c r="T109" s="135">
        <f>S109*H109</f>
        <v>0</v>
      </c>
      <c r="AR109" s="136" t="s">
        <v>123</v>
      </c>
      <c r="AT109" s="136" t="s">
        <v>118</v>
      </c>
      <c r="AU109" s="136" t="s">
        <v>76</v>
      </c>
      <c r="AY109" s="14" t="s">
        <v>115</v>
      </c>
      <c r="BE109" s="137">
        <f>IF(N109="základní",J109,0)</f>
        <v>0</v>
      </c>
      <c r="BF109" s="137">
        <f>IF(N109="snížená",J109,0)</f>
        <v>0</v>
      </c>
      <c r="BG109" s="137">
        <f>IF(N109="zákl. přenesená",J109,0)</f>
        <v>0</v>
      </c>
      <c r="BH109" s="137">
        <f>IF(N109="sníž. přenesená",J109,0)</f>
        <v>0</v>
      </c>
      <c r="BI109" s="137">
        <f>IF(N109="nulová",J109,0)</f>
        <v>0</v>
      </c>
      <c r="BJ109" s="14" t="s">
        <v>76</v>
      </c>
      <c r="BK109" s="137">
        <f>ROUND(I109*H109,2)</f>
        <v>0</v>
      </c>
      <c r="BL109" s="14" t="s">
        <v>123</v>
      </c>
      <c r="BM109" s="136" t="s">
        <v>184</v>
      </c>
    </row>
    <row r="110" spans="2:65" s="1" customFormat="1" ht="29.25" x14ac:dyDescent="0.2">
      <c r="B110" s="29"/>
      <c r="D110" s="138" t="s">
        <v>124</v>
      </c>
      <c r="F110" s="139" t="s">
        <v>3481</v>
      </c>
      <c r="I110" s="140"/>
      <c r="L110" s="29"/>
      <c r="M110" s="141"/>
      <c r="T110" s="50"/>
      <c r="AT110" s="14" t="s">
        <v>124</v>
      </c>
      <c r="AU110" s="14" t="s">
        <v>76</v>
      </c>
    </row>
    <row r="111" spans="2:65" s="1" customFormat="1" ht="49.15" customHeight="1" x14ac:dyDescent="0.2">
      <c r="B111" s="124"/>
      <c r="C111" s="125" t="s">
        <v>186</v>
      </c>
      <c r="D111" s="125" t="s">
        <v>118</v>
      </c>
      <c r="E111" s="126" t="s">
        <v>3482</v>
      </c>
      <c r="F111" s="127" t="s">
        <v>3483</v>
      </c>
      <c r="G111" s="128" t="s">
        <v>3447</v>
      </c>
      <c r="H111" s="129">
        <v>1</v>
      </c>
      <c r="I111" s="130"/>
      <c r="J111" s="131">
        <f>ROUND(I111*H111,2)</f>
        <v>0</v>
      </c>
      <c r="K111" s="127" t="s">
        <v>122</v>
      </c>
      <c r="L111" s="29"/>
      <c r="M111" s="132" t="s">
        <v>3</v>
      </c>
      <c r="N111" s="133" t="s">
        <v>39</v>
      </c>
      <c r="P111" s="134">
        <f>O111*H111</f>
        <v>0</v>
      </c>
      <c r="Q111" s="134">
        <v>0</v>
      </c>
      <c r="R111" s="134">
        <f>Q111*H111</f>
        <v>0</v>
      </c>
      <c r="S111" s="134">
        <v>0</v>
      </c>
      <c r="T111" s="135">
        <f>S111*H111</f>
        <v>0</v>
      </c>
      <c r="AR111" s="136" t="s">
        <v>123</v>
      </c>
      <c r="AT111" s="136" t="s">
        <v>118</v>
      </c>
      <c r="AU111" s="136" t="s">
        <v>76</v>
      </c>
      <c r="AY111" s="14" t="s">
        <v>115</v>
      </c>
      <c r="BE111" s="137">
        <f>IF(N111="základní",J111,0)</f>
        <v>0</v>
      </c>
      <c r="BF111" s="137">
        <f>IF(N111="snížená",J111,0)</f>
        <v>0</v>
      </c>
      <c r="BG111" s="137">
        <f>IF(N111="zákl. přenesená",J111,0)</f>
        <v>0</v>
      </c>
      <c r="BH111" s="137">
        <f>IF(N111="sníž. přenesená",J111,0)</f>
        <v>0</v>
      </c>
      <c r="BI111" s="137">
        <f>IF(N111="nulová",J111,0)</f>
        <v>0</v>
      </c>
      <c r="BJ111" s="14" t="s">
        <v>76</v>
      </c>
      <c r="BK111" s="137">
        <f>ROUND(I111*H111,2)</f>
        <v>0</v>
      </c>
      <c r="BL111" s="14" t="s">
        <v>123</v>
      </c>
      <c r="BM111" s="136" t="s">
        <v>189</v>
      </c>
    </row>
    <row r="112" spans="2:65" s="1" customFormat="1" ht="29.25" x14ac:dyDescent="0.2">
      <c r="B112" s="29"/>
      <c r="D112" s="138" t="s">
        <v>124</v>
      </c>
      <c r="F112" s="139" t="s">
        <v>3484</v>
      </c>
      <c r="I112" s="140"/>
      <c r="L112" s="29"/>
      <c r="M112" s="141"/>
      <c r="T112" s="50"/>
      <c r="AT112" s="14" t="s">
        <v>124</v>
      </c>
      <c r="AU112" s="14" t="s">
        <v>76</v>
      </c>
    </row>
    <row r="113" spans="2:65" s="1" customFormat="1" ht="16.5" customHeight="1" x14ac:dyDescent="0.2">
      <c r="B113" s="124"/>
      <c r="C113" s="125" t="s">
        <v>157</v>
      </c>
      <c r="D113" s="125" t="s">
        <v>118</v>
      </c>
      <c r="E113" s="126" t="s">
        <v>3485</v>
      </c>
      <c r="F113" s="127" t="s">
        <v>3486</v>
      </c>
      <c r="G113" s="128" t="s">
        <v>3487</v>
      </c>
      <c r="H113" s="129">
        <v>100000</v>
      </c>
      <c r="I113" s="130"/>
      <c r="J113" s="131">
        <f t="shared" ref="J113:J118" si="0">ROUND(I113*H113,2)</f>
        <v>0</v>
      </c>
      <c r="K113" s="127" t="s">
        <v>122</v>
      </c>
      <c r="L113" s="29"/>
      <c r="M113" s="132" t="s">
        <v>3</v>
      </c>
      <c r="N113" s="133" t="s">
        <v>39</v>
      </c>
      <c r="P113" s="134">
        <f t="shared" ref="P113:P118" si="1">O113*H113</f>
        <v>0</v>
      </c>
      <c r="Q113" s="134">
        <v>0</v>
      </c>
      <c r="R113" s="134">
        <f t="shared" ref="R113:R118" si="2">Q113*H113</f>
        <v>0</v>
      </c>
      <c r="S113" s="134">
        <v>0</v>
      </c>
      <c r="T113" s="135">
        <f t="shared" ref="T113:T118" si="3">S113*H113</f>
        <v>0</v>
      </c>
      <c r="AR113" s="136" t="s">
        <v>123</v>
      </c>
      <c r="AT113" s="136" t="s">
        <v>118</v>
      </c>
      <c r="AU113" s="136" t="s">
        <v>76</v>
      </c>
      <c r="AY113" s="14" t="s">
        <v>115</v>
      </c>
      <c r="BE113" s="137">
        <f t="shared" ref="BE113:BE118" si="4">IF(N113="základní",J113,0)</f>
        <v>0</v>
      </c>
      <c r="BF113" s="137">
        <f t="shared" ref="BF113:BF118" si="5">IF(N113="snížená",J113,0)</f>
        <v>0</v>
      </c>
      <c r="BG113" s="137">
        <f t="shared" ref="BG113:BG118" si="6">IF(N113="zákl. přenesená",J113,0)</f>
        <v>0</v>
      </c>
      <c r="BH113" s="137">
        <f t="shared" ref="BH113:BH118" si="7">IF(N113="sníž. přenesená",J113,0)</f>
        <v>0</v>
      </c>
      <c r="BI113" s="137">
        <f t="shared" ref="BI113:BI118" si="8">IF(N113="nulová",J113,0)</f>
        <v>0</v>
      </c>
      <c r="BJ113" s="14" t="s">
        <v>76</v>
      </c>
      <c r="BK113" s="137">
        <f t="shared" ref="BK113:BK118" si="9">ROUND(I113*H113,2)</f>
        <v>0</v>
      </c>
      <c r="BL113" s="14" t="s">
        <v>123</v>
      </c>
      <c r="BM113" s="136" t="s">
        <v>193</v>
      </c>
    </row>
    <row r="114" spans="2:65" s="1" customFormat="1" ht="24.2" customHeight="1" x14ac:dyDescent="0.2">
      <c r="B114" s="124"/>
      <c r="C114" s="125" t="s">
        <v>209</v>
      </c>
      <c r="D114" s="125" t="s">
        <v>118</v>
      </c>
      <c r="E114" s="126" t="s">
        <v>3488</v>
      </c>
      <c r="F114" s="127" t="s">
        <v>3489</v>
      </c>
      <c r="G114" s="128" t="s">
        <v>3490</v>
      </c>
      <c r="H114" s="161"/>
      <c r="I114" s="130"/>
      <c r="J114" s="131">
        <f t="shared" si="0"/>
        <v>0</v>
      </c>
      <c r="K114" s="127" t="s">
        <v>122</v>
      </c>
      <c r="L114" s="29"/>
      <c r="M114" s="132" t="s">
        <v>3</v>
      </c>
      <c r="N114" s="133" t="s">
        <v>39</v>
      </c>
      <c r="P114" s="134">
        <f t="shared" si="1"/>
        <v>0</v>
      </c>
      <c r="Q114" s="134">
        <v>0</v>
      </c>
      <c r="R114" s="134">
        <f t="shared" si="2"/>
        <v>0</v>
      </c>
      <c r="S114" s="134">
        <v>0</v>
      </c>
      <c r="T114" s="135">
        <f t="shared" si="3"/>
        <v>0</v>
      </c>
      <c r="AR114" s="136" t="s">
        <v>123</v>
      </c>
      <c r="AT114" s="136" t="s">
        <v>118</v>
      </c>
      <c r="AU114" s="136" t="s">
        <v>76</v>
      </c>
      <c r="AY114" s="14" t="s">
        <v>115</v>
      </c>
      <c r="BE114" s="137">
        <f t="shared" si="4"/>
        <v>0</v>
      </c>
      <c r="BF114" s="137">
        <f t="shared" si="5"/>
        <v>0</v>
      </c>
      <c r="BG114" s="137">
        <f t="shared" si="6"/>
        <v>0</v>
      </c>
      <c r="BH114" s="137">
        <f t="shared" si="7"/>
        <v>0</v>
      </c>
      <c r="BI114" s="137">
        <f t="shared" si="8"/>
        <v>0</v>
      </c>
      <c r="BJ114" s="14" t="s">
        <v>76</v>
      </c>
      <c r="BK114" s="137">
        <f t="shared" si="9"/>
        <v>0</v>
      </c>
      <c r="BL114" s="14" t="s">
        <v>123</v>
      </c>
      <c r="BM114" s="136" t="s">
        <v>3491</v>
      </c>
    </row>
    <row r="115" spans="2:65" s="1" customFormat="1" ht="24.2" customHeight="1" x14ac:dyDescent="0.2">
      <c r="B115" s="124"/>
      <c r="C115" s="125" t="s">
        <v>168</v>
      </c>
      <c r="D115" s="125" t="s">
        <v>118</v>
      </c>
      <c r="E115" s="126" t="s">
        <v>3492</v>
      </c>
      <c r="F115" s="127" t="s">
        <v>3493</v>
      </c>
      <c r="G115" s="128" t="s">
        <v>3490</v>
      </c>
      <c r="H115" s="161"/>
      <c r="I115" s="130"/>
      <c r="J115" s="131">
        <f t="shared" si="0"/>
        <v>0</v>
      </c>
      <c r="K115" s="127" t="s">
        <v>122</v>
      </c>
      <c r="L115" s="29"/>
      <c r="M115" s="132" t="s">
        <v>3</v>
      </c>
      <c r="N115" s="133" t="s">
        <v>39</v>
      </c>
      <c r="P115" s="134">
        <f t="shared" si="1"/>
        <v>0</v>
      </c>
      <c r="Q115" s="134">
        <v>0</v>
      </c>
      <c r="R115" s="134">
        <f t="shared" si="2"/>
        <v>0</v>
      </c>
      <c r="S115" s="134">
        <v>0</v>
      </c>
      <c r="T115" s="135">
        <f t="shared" si="3"/>
        <v>0</v>
      </c>
      <c r="AR115" s="136" t="s">
        <v>123</v>
      </c>
      <c r="AT115" s="136" t="s">
        <v>118</v>
      </c>
      <c r="AU115" s="136" t="s">
        <v>76</v>
      </c>
      <c r="AY115" s="14" t="s">
        <v>115</v>
      </c>
      <c r="BE115" s="137">
        <f t="shared" si="4"/>
        <v>0</v>
      </c>
      <c r="BF115" s="137">
        <f t="shared" si="5"/>
        <v>0</v>
      </c>
      <c r="BG115" s="137">
        <f t="shared" si="6"/>
        <v>0</v>
      </c>
      <c r="BH115" s="137">
        <f t="shared" si="7"/>
        <v>0</v>
      </c>
      <c r="BI115" s="137">
        <f t="shared" si="8"/>
        <v>0</v>
      </c>
      <c r="BJ115" s="14" t="s">
        <v>76</v>
      </c>
      <c r="BK115" s="137">
        <f t="shared" si="9"/>
        <v>0</v>
      </c>
      <c r="BL115" s="14" t="s">
        <v>123</v>
      </c>
      <c r="BM115" s="136" t="s">
        <v>3494</v>
      </c>
    </row>
    <row r="116" spans="2:65" s="1" customFormat="1" ht="24.2" customHeight="1" x14ac:dyDescent="0.2">
      <c r="B116" s="124"/>
      <c r="C116" s="125" t="s">
        <v>217</v>
      </c>
      <c r="D116" s="125" t="s">
        <v>118</v>
      </c>
      <c r="E116" s="126" t="s">
        <v>3495</v>
      </c>
      <c r="F116" s="127" t="s">
        <v>3496</v>
      </c>
      <c r="G116" s="128" t="s">
        <v>3490</v>
      </c>
      <c r="H116" s="161"/>
      <c r="I116" s="130"/>
      <c r="J116" s="131">
        <f t="shared" si="0"/>
        <v>0</v>
      </c>
      <c r="K116" s="127" t="s">
        <v>122</v>
      </c>
      <c r="L116" s="29"/>
      <c r="M116" s="132" t="s">
        <v>3</v>
      </c>
      <c r="N116" s="133" t="s">
        <v>39</v>
      </c>
      <c r="P116" s="134">
        <f t="shared" si="1"/>
        <v>0</v>
      </c>
      <c r="Q116" s="134">
        <v>0</v>
      </c>
      <c r="R116" s="134">
        <f t="shared" si="2"/>
        <v>0</v>
      </c>
      <c r="S116" s="134">
        <v>0</v>
      </c>
      <c r="T116" s="135">
        <f t="shared" si="3"/>
        <v>0</v>
      </c>
      <c r="AR116" s="136" t="s">
        <v>123</v>
      </c>
      <c r="AT116" s="136" t="s">
        <v>118</v>
      </c>
      <c r="AU116" s="136" t="s">
        <v>76</v>
      </c>
      <c r="AY116" s="14" t="s">
        <v>115</v>
      </c>
      <c r="BE116" s="137">
        <f t="shared" si="4"/>
        <v>0</v>
      </c>
      <c r="BF116" s="137">
        <f t="shared" si="5"/>
        <v>0</v>
      </c>
      <c r="BG116" s="137">
        <f t="shared" si="6"/>
        <v>0</v>
      </c>
      <c r="BH116" s="137">
        <f t="shared" si="7"/>
        <v>0</v>
      </c>
      <c r="BI116" s="137">
        <f t="shared" si="8"/>
        <v>0</v>
      </c>
      <c r="BJ116" s="14" t="s">
        <v>76</v>
      </c>
      <c r="BK116" s="137">
        <f t="shared" si="9"/>
        <v>0</v>
      </c>
      <c r="BL116" s="14" t="s">
        <v>123</v>
      </c>
      <c r="BM116" s="136" t="s">
        <v>3497</v>
      </c>
    </row>
    <row r="117" spans="2:65" s="1" customFormat="1" ht="24.2" customHeight="1" x14ac:dyDescent="0.2">
      <c r="B117" s="124"/>
      <c r="C117" s="125" t="s">
        <v>173</v>
      </c>
      <c r="D117" s="125" t="s">
        <v>118</v>
      </c>
      <c r="E117" s="126" t="s">
        <v>3498</v>
      </c>
      <c r="F117" s="127" t="s">
        <v>3499</v>
      </c>
      <c r="G117" s="128" t="s">
        <v>3490</v>
      </c>
      <c r="H117" s="161"/>
      <c r="I117" s="130"/>
      <c r="J117" s="131">
        <f t="shared" si="0"/>
        <v>0</v>
      </c>
      <c r="K117" s="127" t="s">
        <v>122</v>
      </c>
      <c r="L117" s="29"/>
      <c r="M117" s="132" t="s">
        <v>3</v>
      </c>
      <c r="N117" s="133" t="s">
        <v>39</v>
      </c>
      <c r="P117" s="134">
        <f t="shared" si="1"/>
        <v>0</v>
      </c>
      <c r="Q117" s="134">
        <v>0</v>
      </c>
      <c r="R117" s="134">
        <f t="shared" si="2"/>
        <v>0</v>
      </c>
      <c r="S117" s="134">
        <v>0</v>
      </c>
      <c r="T117" s="135">
        <f t="shared" si="3"/>
        <v>0</v>
      </c>
      <c r="AR117" s="136" t="s">
        <v>123</v>
      </c>
      <c r="AT117" s="136" t="s">
        <v>118</v>
      </c>
      <c r="AU117" s="136" t="s">
        <v>76</v>
      </c>
      <c r="AY117" s="14" t="s">
        <v>115</v>
      </c>
      <c r="BE117" s="137">
        <f t="shared" si="4"/>
        <v>0</v>
      </c>
      <c r="BF117" s="137">
        <f t="shared" si="5"/>
        <v>0</v>
      </c>
      <c r="BG117" s="137">
        <f t="shared" si="6"/>
        <v>0</v>
      </c>
      <c r="BH117" s="137">
        <f t="shared" si="7"/>
        <v>0</v>
      </c>
      <c r="BI117" s="137">
        <f t="shared" si="8"/>
        <v>0</v>
      </c>
      <c r="BJ117" s="14" t="s">
        <v>76</v>
      </c>
      <c r="BK117" s="137">
        <f t="shared" si="9"/>
        <v>0</v>
      </c>
      <c r="BL117" s="14" t="s">
        <v>123</v>
      </c>
      <c r="BM117" s="136" t="s">
        <v>3500</v>
      </c>
    </row>
    <row r="118" spans="2:65" s="1" customFormat="1" ht="49.15" customHeight="1" x14ac:dyDescent="0.2">
      <c r="B118" s="124"/>
      <c r="C118" s="125" t="s">
        <v>195</v>
      </c>
      <c r="D118" s="125" t="s">
        <v>118</v>
      </c>
      <c r="E118" s="126" t="s">
        <v>3501</v>
      </c>
      <c r="F118" s="127" t="s">
        <v>3502</v>
      </c>
      <c r="G118" s="128" t="s">
        <v>128</v>
      </c>
      <c r="H118" s="129">
        <v>20000</v>
      </c>
      <c r="I118" s="130"/>
      <c r="J118" s="131">
        <f t="shared" si="0"/>
        <v>0</v>
      </c>
      <c r="K118" s="127" t="s">
        <v>122</v>
      </c>
      <c r="L118" s="29"/>
      <c r="M118" s="132" t="s">
        <v>3</v>
      </c>
      <c r="N118" s="133" t="s">
        <v>39</v>
      </c>
      <c r="P118" s="134">
        <f t="shared" si="1"/>
        <v>0</v>
      </c>
      <c r="Q118" s="134">
        <v>0</v>
      </c>
      <c r="R118" s="134">
        <f t="shared" si="2"/>
        <v>0</v>
      </c>
      <c r="S118" s="134">
        <v>0</v>
      </c>
      <c r="T118" s="135">
        <f t="shared" si="3"/>
        <v>0</v>
      </c>
      <c r="AR118" s="136" t="s">
        <v>123</v>
      </c>
      <c r="AT118" s="136" t="s">
        <v>118</v>
      </c>
      <c r="AU118" s="136" t="s">
        <v>76</v>
      </c>
      <c r="AY118" s="14" t="s">
        <v>115</v>
      </c>
      <c r="BE118" s="137">
        <f t="shared" si="4"/>
        <v>0</v>
      </c>
      <c r="BF118" s="137">
        <f t="shared" si="5"/>
        <v>0</v>
      </c>
      <c r="BG118" s="137">
        <f t="shared" si="6"/>
        <v>0</v>
      </c>
      <c r="BH118" s="137">
        <f t="shared" si="7"/>
        <v>0</v>
      </c>
      <c r="BI118" s="137">
        <f t="shared" si="8"/>
        <v>0</v>
      </c>
      <c r="BJ118" s="14" t="s">
        <v>76</v>
      </c>
      <c r="BK118" s="137">
        <f t="shared" si="9"/>
        <v>0</v>
      </c>
      <c r="BL118" s="14" t="s">
        <v>123</v>
      </c>
      <c r="BM118" s="136" t="s">
        <v>198</v>
      </c>
    </row>
    <row r="119" spans="2:65" s="1" customFormat="1" ht="29.25" x14ac:dyDescent="0.2">
      <c r="B119" s="29"/>
      <c r="D119" s="138" t="s">
        <v>124</v>
      </c>
      <c r="F119" s="139" t="s">
        <v>3503</v>
      </c>
      <c r="I119" s="140"/>
      <c r="L119" s="29"/>
      <c r="M119" s="141"/>
      <c r="T119" s="50"/>
      <c r="AT119" s="14" t="s">
        <v>124</v>
      </c>
      <c r="AU119" s="14" t="s">
        <v>76</v>
      </c>
    </row>
    <row r="120" spans="2:65" s="1" customFormat="1" ht="16.5" customHeight="1" x14ac:dyDescent="0.2">
      <c r="B120" s="124"/>
      <c r="C120" s="125" t="s">
        <v>160</v>
      </c>
      <c r="D120" s="125" t="s">
        <v>118</v>
      </c>
      <c r="E120" s="126" t="s">
        <v>3504</v>
      </c>
      <c r="F120" s="127" t="s">
        <v>3505</v>
      </c>
      <c r="G120" s="128" t="s">
        <v>3506</v>
      </c>
      <c r="H120" s="129">
        <v>200</v>
      </c>
      <c r="I120" s="130"/>
      <c r="J120" s="131">
        <f>ROUND(I120*H120,2)</f>
        <v>0</v>
      </c>
      <c r="K120" s="127" t="s">
        <v>122</v>
      </c>
      <c r="L120" s="29"/>
      <c r="M120" s="132" t="s">
        <v>3</v>
      </c>
      <c r="N120" s="133" t="s">
        <v>39</v>
      </c>
      <c r="P120" s="134">
        <f>O120*H120</f>
        <v>0</v>
      </c>
      <c r="Q120" s="134">
        <v>0</v>
      </c>
      <c r="R120" s="134">
        <f>Q120*H120</f>
        <v>0</v>
      </c>
      <c r="S120" s="134">
        <v>0</v>
      </c>
      <c r="T120" s="135">
        <f>S120*H120</f>
        <v>0</v>
      </c>
      <c r="AR120" s="136" t="s">
        <v>123</v>
      </c>
      <c r="AT120" s="136" t="s">
        <v>118</v>
      </c>
      <c r="AU120" s="136" t="s">
        <v>76</v>
      </c>
      <c r="AY120" s="14" t="s">
        <v>115</v>
      </c>
      <c r="BE120" s="137">
        <f>IF(N120="základní",J120,0)</f>
        <v>0</v>
      </c>
      <c r="BF120" s="137">
        <f>IF(N120="snížená",J120,0)</f>
        <v>0</v>
      </c>
      <c r="BG120" s="137">
        <f>IF(N120="zákl. přenesená",J120,0)</f>
        <v>0</v>
      </c>
      <c r="BH120" s="137">
        <f>IF(N120="sníž. přenesená",J120,0)</f>
        <v>0</v>
      </c>
      <c r="BI120" s="137">
        <f>IF(N120="nulová",J120,0)</f>
        <v>0</v>
      </c>
      <c r="BJ120" s="14" t="s">
        <v>76</v>
      </c>
      <c r="BK120" s="137">
        <f>ROUND(I120*H120,2)</f>
        <v>0</v>
      </c>
      <c r="BL120" s="14" t="s">
        <v>123</v>
      </c>
      <c r="BM120" s="136" t="s">
        <v>201</v>
      </c>
    </row>
    <row r="121" spans="2:65" s="1" customFormat="1" ht="24.2" customHeight="1" x14ac:dyDescent="0.2">
      <c r="B121" s="124"/>
      <c r="C121" s="125" t="s">
        <v>8</v>
      </c>
      <c r="D121" s="125" t="s">
        <v>118</v>
      </c>
      <c r="E121" s="126" t="s">
        <v>3507</v>
      </c>
      <c r="F121" s="127" t="s">
        <v>3508</v>
      </c>
      <c r="G121" s="128" t="s">
        <v>3506</v>
      </c>
      <c r="H121" s="129">
        <v>200</v>
      </c>
      <c r="I121" s="130"/>
      <c r="J121" s="131">
        <f>ROUND(I121*H121,2)</f>
        <v>0</v>
      </c>
      <c r="K121" s="127" t="s">
        <v>122</v>
      </c>
      <c r="L121" s="29"/>
      <c r="M121" s="132" t="s">
        <v>3</v>
      </c>
      <c r="N121" s="133" t="s">
        <v>39</v>
      </c>
      <c r="P121" s="134">
        <f>O121*H121</f>
        <v>0</v>
      </c>
      <c r="Q121" s="134">
        <v>0</v>
      </c>
      <c r="R121" s="134">
        <f>Q121*H121</f>
        <v>0</v>
      </c>
      <c r="S121" s="134">
        <v>0</v>
      </c>
      <c r="T121" s="135">
        <f>S121*H121</f>
        <v>0</v>
      </c>
      <c r="AR121" s="136" t="s">
        <v>123</v>
      </c>
      <c r="AT121" s="136" t="s">
        <v>118</v>
      </c>
      <c r="AU121" s="136" t="s">
        <v>76</v>
      </c>
      <c r="AY121" s="14" t="s">
        <v>115</v>
      </c>
      <c r="BE121" s="137">
        <f>IF(N121="základní",J121,0)</f>
        <v>0</v>
      </c>
      <c r="BF121" s="137">
        <f>IF(N121="snížená",J121,0)</f>
        <v>0</v>
      </c>
      <c r="BG121" s="137">
        <f>IF(N121="zákl. přenesená",J121,0)</f>
        <v>0</v>
      </c>
      <c r="BH121" s="137">
        <f>IF(N121="sníž. přenesená",J121,0)</f>
        <v>0</v>
      </c>
      <c r="BI121" s="137">
        <f>IF(N121="nulová",J121,0)</f>
        <v>0</v>
      </c>
      <c r="BJ121" s="14" t="s">
        <v>76</v>
      </c>
      <c r="BK121" s="137">
        <f>ROUND(I121*H121,2)</f>
        <v>0</v>
      </c>
      <c r="BL121" s="14" t="s">
        <v>123</v>
      </c>
      <c r="BM121" s="136" t="s">
        <v>204</v>
      </c>
    </row>
    <row r="122" spans="2:65" s="1" customFormat="1" ht="16.5" customHeight="1" x14ac:dyDescent="0.2">
      <c r="B122" s="124"/>
      <c r="C122" s="125" t="s">
        <v>164</v>
      </c>
      <c r="D122" s="125" t="s">
        <v>118</v>
      </c>
      <c r="E122" s="126" t="s">
        <v>3509</v>
      </c>
      <c r="F122" s="127" t="s">
        <v>3510</v>
      </c>
      <c r="G122" s="128" t="s">
        <v>3506</v>
      </c>
      <c r="H122" s="129">
        <v>200</v>
      </c>
      <c r="I122" s="130"/>
      <c r="J122" s="131">
        <f>ROUND(I122*H122,2)</f>
        <v>0</v>
      </c>
      <c r="K122" s="127" t="s">
        <v>122</v>
      </c>
      <c r="L122" s="29"/>
      <c r="M122" s="145" t="s">
        <v>3</v>
      </c>
      <c r="N122" s="146" t="s">
        <v>39</v>
      </c>
      <c r="O122" s="143"/>
      <c r="P122" s="147">
        <f>O122*H122</f>
        <v>0</v>
      </c>
      <c r="Q122" s="147">
        <v>0</v>
      </c>
      <c r="R122" s="147">
        <f>Q122*H122</f>
        <v>0</v>
      </c>
      <c r="S122" s="147">
        <v>0</v>
      </c>
      <c r="T122" s="148">
        <f>S122*H122</f>
        <v>0</v>
      </c>
      <c r="AR122" s="136" t="s">
        <v>123</v>
      </c>
      <c r="AT122" s="136" t="s">
        <v>118</v>
      </c>
      <c r="AU122" s="136" t="s">
        <v>76</v>
      </c>
      <c r="AY122" s="14" t="s">
        <v>115</v>
      </c>
      <c r="BE122" s="137">
        <f>IF(N122="základní",J122,0)</f>
        <v>0</v>
      </c>
      <c r="BF122" s="137">
        <f>IF(N122="snížená",J122,0)</f>
        <v>0</v>
      </c>
      <c r="BG122" s="137">
        <f>IF(N122="zákl. přenesená",J122,0)</f>
        <v>0</v>
      </c>
      <c r="BH122" s="137">
        <f>IF(N122="sníž. přenesená",J122,0)</f>
        <v>0</v>
      </c>
      <c r="BI122" s="137">
        <f>IF(N122="nulová",J122,0)</f>
        <v>0</v>
      </c>
      <c r="BJ122" s="14" t="s">
        <v>76</v>
      </c>
      <c r="BK122" s="137">
        <f>ROUND(I122*H122,2)</f>
        <v>0</v>
      </c>
      <c r="BL122" s="14" t="s">
        <v>123</v>
      </c>
      <c r="BM122" s="136" t="s">
        <v>208</v>
      </c>
    </row>
    <row r="123" spans="2:65" s="1" customFormat="1" ht="6.95" customHeight="1" x14ac:dyDescent="0.2"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29"/>
    </row>
  </sheetData>
  <autoFilter ref="C79:K122" xr:uid="{00000000-0009-0000-0000-000005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 x14ac:dyDescent="0.2"/>
  <cols>
    <col min="1" max="1" width="8.33203125" style="162" customWidth="1"/>
    <col min="2" max="2" width="1.6640625" style="162" customWidth="1"/>
    <col min="3" max="4" width="5" style="162" customWidth="1"/>
    <col min="5" max="5" width="11.6640625" style="162" customWidth="1"/>
    <col min="6" max="6" width="9.1640625" style="162" customWidth="1"/>
    <col min="7" max="7" width="5" style="162" customWidth="1"/>
    <col min="8" max="8" width="77.83203125" style="162" customWidth="1"/>
    <col min="9" max="10" width="20" style="162" customWidth="1"/>
    <col min="11" max="11" width="1.6640625" style="162" customWidth="1"/>
  </cols>
  <sheetData>
    <row r="1" spans="2:11" customFormat="1" ht="37.5" customHeight="1" x14ac:dyDescent="0.2"/>
    <row r="2" spans="2:11" customFormat="1" ht="7.5" customHeight="1" x14ac:dyDescent="0.2">
      <c r="B2" s="163"/>
      <c r="C2" s="164"/>
      <c r="D2" s="164"/>
      <c r="E2" s="164"/>
      <c r="F2" s="164"/>
      <c r="G2" s="164"/>
      <c r="H2" s="164"/>
      <c r="I2" s="164"/>
      <c r="J2" s="164"/>
      <c r="K2" s="165"/>
    </row>
    <row r="3" spans="2:11" s="12" customFormat="1" ht="45" customHeight="1" x14ac:dyDescent="0.2">
      <c r="B3" s="166"/>
      <c r="C3" s="291" t="s">
        <v>3511</v>
      </c>
      <c r="D3" s="291"/>
      <c r="E3" s="291"/>
      <c r="F3" s="291"/>
      <c r="G3" s="291"/>
      <c r="H3" s="291"/>
      <c r="I3" s="291"/>
      <c r="J3" s="291"/>
      <c r="K3" s="167"/>
    </row>
    <row r="4" spans="2:11" customFormat="1" ht="25.5" customHeight="1" x14ac:dyDescent="0.3">
      <c r="B4" s="168"/>
      <c r="C4" s="296" t="s">
        <v>3512</v>
      </c>
      <c r="D4" s="296"/>
      <c r="E4" s="296"/>
      <c r="F4" s="296"/>
      <c r="G4" s="296"/>
      <c r="H4" s="296"/>
      <c r="I4" s="296"/>
      <c r="J4" s="296"/>
      <c r="K4" s="169"/>
    </row>
    <row r="5" spans="2:11" customFormat="1" ht="5.25" customHeight="1" x14ac:dyDescent="0.2">
      <c r="B5" s="168"/>
      <c r="C5" s="170"/>
      <c r="D5" s="170"/>
      <c r="E5" s="170"/>
      <c r="F5" s="170"/>
      <c r="G5" s="170"/>
      <c r="H5" s="170"/>
      <c r="I5" s="170"/>
      <c r="J5" s="170"/>
      <c r="K5" s="169"/>
    </row>
    <row r="6" spans="2:11" customFormat="1" ht="15" customHeight="1" x14ac:dyDescent="0.2">
      <c r="B6" s="168"/>
      <c r="C6" s="295" t="s">
        <v>3513</v>
      </c>
      <c r="D6" s="295"/>
      <c r="E6" s="295"/>
      <c r="F6" s="295"/>
      <c r="G6" s="295"/>
      <c r="H6" s="295"/>
      <c r="I6" s="295"/>
      <c r="J6" s="295"/>
      <c r="K6" s="169"/>
    </row>
    <row r="7" spans="2:11" customFormat="1" ht="15" customHeight="1" x14ac:dyDescent="0.2">
      <c r="B7" s="172"/>
      <c r="C7" s="295" t="s">
        <v>3514</v>
      </c>
      <c r="D7" s="295"/>
      <c r="E7" s="295"/>
      <c r="F7" s="295"/>
      <c r="G7" s="295"/>
      <c r="H7" s="295"/>
      <c r="I7" s="295"/>
      <c r="J7" s="295"/>
      <c r="K7" s="169"/>
    </row>
    <row r="8" spans="2:11" customFormat="1" ht="12.75" customHeight="1" x14ac:dyDescent="0.2">
      <c r="B8" s="172"/>
      <c r="C8" s="171"/>
      <c r="D8" s="171"/>
      <c r="E8" s="171"/>
      <c r="F8" s="171"/>
      <c r="G8" s="171"/>
      <c r="H8" s="171"/>
      <c r="I8" s="171"/>
      <c r="J8" s="171"/>
      <c r="K8" s="169"/>
    </row>
    <row r="9" spans="2:11" customFormat="1" ht="15" customHeight="1" x14ac:dyDescent="0.2">
      <c r="B9" s="172"/>
      <c r="C9" s="295" t="s">
        <v>3515</v>
      </c>
      <c r="D9" s="295"/>
      <c r="E9" s="295"/>
      <c r="F9" s="295"/>
      <c r="G9" s="295"/>
      <c r="H9" s="295"/>
      <c r="I9" s="295"/>
      <c r="J9" s="295"/>
      <c r="K9" s="169"/>
    </row>
    <row r="10" spans="2:11" customFormat="1" ht="15" customHeight="1" x14ac:dyDescent="0.2">
      <c r="B10" s="172"/>
      <c r="C10" s="171"/>
      <c r="D10" s="295" t="s">
        <v>3516</v>
      </c>
      <c r="E10" s="295"/>
      <c r="F10" s="295"/>
      <c r="G10" s="295"/>
      <c r="H10" s="295"/>
      <c r="I10" s="295"/>
      <c r="J10" s="295"/>
      <c r="K10" s="169"/>
    </row>
    <row r="11" spans="2:11" customFormat="1" ht="15" customHeight="1" x14ac:dyDescent="0.2">
      <c r="B11" s="172"/>
      <c r="C11" s="173"/>
      <c r="D11" s="295" t="s">
        <v>3517</v>
      </c>
      <c r="E11" s="295"/>
      <c r="F11" s="295"/>
      <c r="G11" s="295"/>
      <c r="H11" s="295"/>
      <c r="I11" s="295"/>
      <c r="J11" s="295"/>
      <c r="K11" s="169"/>
    </row>
    <row r="12" spans="2:11" customFormat="1" ht="15" customHeight="1" x14ac:dyDescent="0.2">
      <c r="B12" s="172"/>
      <c r="C12" s="173"/>
      <c r="D12" s="171"/>
      <c r="E12" s="171"/>
      <c r="F12" s="171"/>
      <c r="G12" s="171"/>
      <c r="H12" s="171"/>
      <c r="I12" s="171"/>
      <c r="J12" s="171"/>
      <c r="K12" s="169"/>
    </row>
    <row r="13" spans="2:11" customFormat="1" ht="15" customHeight="1" x14ac:dyDescent="0.2">
      <c r="B13" s="172"/>
      <c r="C13" s="173"/>
      <c r="D13" s="174" t="s">
        <v>3518</v>
      </c>
      <c r="E13" s="171"/>
      <c r="F13" s="171"/>
      <c r="G13" s="171"/>
      <c r="H13" s="171"/>
      <c r="I13" s="171"/>
      <c r="J13" s="171"/>
      <c r="K13" s="169"/>
    </row>
    <row r="14" spans="2:11" customFormat="1" ht="12.75" customHeight="1" x14ac:dyDescent="0.2">
      <c r="B14" s="172"/>
      <c r="C14" s="173"/>
      <c r="D14" s="173"/>
      <c r="E14" s="173"/>
      <c r="F14" s="173"/>
      <c r="G14" s="173"/>
      <c r="H14" s="173"/>
      <c r="I14" s="173"/>
      <c r="J14" s="173"/>
      <c r="K14" s="169"/>
    </row>
    <row r="15" spans="2:11" customFormat="1" ht="15" customHeight="1" x14ac:dyDescent="0.2">
      <c r="B15" s="172"/>
      <c r="C15" s="173"/>
      <c r="D15" s="295" t="s">
        <v>3519</v>
      </c>
      <c r="E15" s="295"/>
      <c r="F15" s="295"/>
      <c r="G15" s="295"/>
      <c r="H15" s="295"/>
      <c r="I15" s="295"/>
      <c r="J15" s="295"/>
      <c r="K15" s="169"/>
    </row>
    <row r="16" spans="2:11" customFormat="1" ht="15" customHeight="1" x14ac:dyDescent="0.2">
      <c r="B16" s="172"/>
      <c r="C16" s="173"/>
      <c r="D16" s="295" t="s">
        <v>3520</v>
      </c>
      <c r="E16" s="295"/>
      <c r="F16" s="295"/>
      <c r="G16" s="295"/>
      <c r="H16" s="295"/>
      <c r="I16" s="295"/>
      <c r="J16" s="295"/>
      <c r="K16" s="169"/>
    </row>
    <row r="17" spans="2:11" customFormat="1" ht="15" customHeight="1" x14ac:dyDescent="0.2">
      <c r="B17" s="172"/>
      <c r="C17" s="173"/>
      <c r="D17" s="295" t="s">
        <v>3521</v>
      </c>
      <c r="E17" s="295"/>
      <c r="F17" s="295"/>
      <c r="G17" s="295"/>
      <c r="H17" s="295"/>
      <c r="I17" s="295"/>
      <c r="J17" s="295"/>
      <c r="K17" s="169"/>
    </row>
    <row r="18" spans="2:11" customFormat="1" ht="15" customHeight="1" x14ac:dyDescent="0.2">
      <c r="B18" s="172"/>
      <c r="C18" s="173"/>
      <c r="D18" s="173"/>
      <c r="E18" s="175" t="s">
        <v>75</v>
      </c>
      <c r="F18" s="295" t="s">
        <v>3522</v>
      </c>
      <c r="G18" s="295"/>
      <c r="H18" s="295"/>
      <c r="I18" s="295"/>
      <c r="J18" s="295"/>
      <c r="K18" s="169"/>
    </row>
    <row r="19" spans="2:11" customFormat="1" ht="15" customHeight="1" x14ac:dyDescent="0.2">
      <c r="B19" s="172"/>
      <c r="C19" s="173"/>
      <c r="D19" s="173"/>
      <c r="E19" s="175" t="s">
        <v>3523</v>
      </c>
      <c r="F19" s="295" t="s">
        <v>3524</v>
      </c>
      <c r="G19" s="295"/>
      <c r="H19" s="295"/>
      <c r="I19" s="295"/>
      <c r="J19" s="295"/>
      <c r="K19" s="169"/>
    </row>
    <row r="20" spans="2:11" customFormat="1" ht="15" customHeight="1" x14ac:dyDescent="0.2">
      <c r="B20" s="172"/>
      <c r="C20" s="173"/>
      <c r="D20" s="173"/>
      <c r="E20" s="175" t="s">
        <v>3525</v>
      </c>
      <c r="F20" s="295" t="s">
        <v>3526</v>
      </c>
      <c r="G20" s="295"/>
      <c r="H20" s="295"/>
      <c r="I20" s="295"/>
      <c r="J20" s="295"/>
      <c r="K20" s="169"/>
    </row>
    <row r="21" spans="2:11" customFormat="1" ht="15" customHeight="1" x14ac:dyDescent="0.2">
      <c r="B21" s="172"/>
      <c r="C21" s="173"/>
      <c r="D21" s="173"/>
      <c r="E21" s="175" t="s">
        <v>89</v>
      </c>
      <c r="F21" s="295" t="s">
        <v>3527</v>
      </c>
      <c r="G21" s="295"/>
      <c r="H21" s="295"/>
      <c r="I21" s="295"/>
      <c r="J21" s="295"/>
      <c r="K21" s="169"/>
    </row>
    <row r="22" spans="2:11" customFormat="1" ht="15" customHeight="1" x14ac:dyDescent="0.2">
      <c r="B22" s="172"/>
      <c r="C22" s="173"/>
      <c r="D22" s="173"/>
      <c r="E22" s="175" t="s">
        <v>2670</v>
      </c>
      <c r="F22" s="295" t="s">
        <v>2671</v>
      </c>
      <c r="G22" s="295"/>
      <c r="H22" s="295"/>
      <c r="I22" s="295"/>
      <c r="J22" s="295"/>
      <c r="K22" s="169"/>
    </row>
    <row r="23" spans="2:11" customFormat="1" ht="15" customHeight="1" x14ac:dyDescent="0.2">
      <c r="B23" s="172"/>
      <c r="C23" s="173"/>
      <c r="D23" s="173"/>
      <c r="E23" s="175" t="s">
        <v>3528</v>
      </c>
      <c r="F23" s="295" t="s">
        <v>3529</v>
      </c>
      <c r="G23" s="295"/>
      <c r="H23" s="295"/>
      <c r="I23" s="295"/>
      <c r="J23" s="295"/>
      <c r="K23" s="169"/>
    </row>
    <row r="24" spans="2:11" customFormat="1" ht="12.75" customHeight="1" x14ac:dyDescent="0.2">
      <c r="B24" s="172"/>
      <c r="C24" s="173"/>
      <c r="D24" s="173"/>
      <c r="E24" s="173"/>
      <c r="F24" s="173"/>
      <c r="G24" s="173"/>
      <c r="H24" s="173"/>
      <c r="I24" s="173"/>
      <c r="J24" s="173"/>
      <c r="K24" s="169"/>
    </row>
    <row r="25" spans="2:11" customFormat="1" ht="15" customHeight="1" x14ac:dyDescent="0.2">
      <c r="B25" s="172"/>
      <c r="C25" s="295" t="s">
        <v>3530</v>
      </c>
      <c r="D25" s="295"/>
      <c r="E25" s="295"/>
      <c r="F25" s="295"/>
      <c r="G25" s="295"/>
      <c r="H25" s="295"/>
      <c r="I25" s="295"/>
      <c r="J25" s="295"/>
      <c r="K25" s="169"/>
    </row>
    <row r="26" spans="2:11" customFormat="1" ht="15" customHeight="1" x14ac:dyDescent="0.2">
      <c r="B26" s="172"/>
      <c r="C26" s="295" t="s">
        <v>3531</v>
      </c>
      <c r="D26" s="295"/>
      <c r="E26" s="295"/>
      <c r="F26" s="295"/>
      <c r="G26" s="295"/>
      <c r="H26" s="295"/>
      <c r="I26" s="295"/>
      <c r="J26" s="295"/>
      <c r="K26" s="169"/>
    </row>
    <row r="27" spans="2:11" customFormat="1" ht="15" customHeight="1" x14ac:dyDescent="0.2">
      <c r="B27" s="172"/>
      <c r="C27" s="171"/>
      <c r="D27" s="295" t="s">
        <v>3532</v>
      </c>
      <c r="E27" s="295"/>
      <c r="F27" s="295"/>
      <c r="G27" s="295"/>
      <c r="H27" s="295"/>
      <c r="I27" s="295"/>
      <c r="J27" s="295"/>
      <c r="K27" s="169"/>
    </row>
    <row r="28" spans="2:11" customFormat="1" ht="15" customHeight="1" x14ac:dyDescent="0.2">
      <c r="B28" s="172"/>
      <c r="C28" s="173"/>
      <c r="D28" s="295" t="s">
        <v>3533</v>
      </c>
      <c r="E28" s="295"/>
      <c r="F28" s="295"/>
      <c r="G28" s="295"/>
      <c r="H28" s="295"/>
      <c r="I28" s="295"/>
      <c r="J28" s="295"/>
      <c r="K28" s="169"/>
    </row>
    <row r="29" spans="2:11" customFormat="1" ht="12.75" customHeight="1" x14ac:dyDescent="0.2">
      <c r="B29" s="172"/>
      <c r="C29" s="173"/>
      <c r="D29" s="173"/>
      <c r="E29" s="173"/>
      <c r="F29" s="173"/>
      <c r="G29" s="173"/>
      <c r="H29" s="173"/>
      <c r="I29" s="173"/>
      <c r="J29" s="173"/>
      <c r="K29" s="169"/>
    </row>
    <row r="30" spans="2:11" customFormat="1" ht="15" customHeight="1" x14ac:dyDescent="0.2">
      <c r="B30" s="172"/>
      <c r="C30" s="173"/>
      <c r="D30" s="295" t="s">
        <v>3534</v>
      </c>
      <c r="E30" s="295"/>
      <c r="F30" s="295"/>
      <c r="G30" s="295"/>
      <c r="H30" s="295"/>
      <c r="I30" s="295"/>
      <c r="J30" s="295"/>
      <c r="K30" s="169"/>
    </row>
    <row r="31" spans="2:11" customFormat="1" ht="15" customHeight="1" x14ac:dyDescent="0.2">
      <c r="B31" s="172"/>
      <c r="C31" s="173"/>
      <c r="D31" s="295" t="s">
        <v>3535</v>
      </c>
      <c r="E31" s="295"/>
      <c r="F31" s="295"/>
      <c r="G31" s="295"/>
      <c r="H31" s="295"/>
      <c r="I31" s="295"/>
      <c r="J31" s="295"/>
      <c r="K31" s="169"/>
    </row>
    <row r="32" spans="2:11" customFormat="1" ht="12.75" customHeight="1" x14ac:dyDescent="0.2">
      <c r="B32" s="172"/>
      <c r="C32" s="173"/>
      <c r="D32" s="173"/>
      <c r="E32" s="173"/>
      <c r="F32" s="173"/>
      <c r="G32" s="173"/>
      <c r="H32" s="173"/>
      <c r="I32" s="173"/>
      <c r="J32" s="173"/>
      <c r="K32" s="169"/>
    </row>
    <row r="33" spans="2:11" customFormat="1" ht="15" customHeight="1" x14ac:dyDescent="0.2">
      <c r="B33" s="172"/>
      <c r="C33" s="173"/>
      <c r="D33" s="295" t="s">
        <v>3536</v>
      </c>
      <c r="E33" s="295"/>
      <c r="F33" s="295"/>
      <c r="G33" s="295"/>
      <c r="H33" s="295"/>
      <c r="I33" s="295"/>
      <c r="J33" s="295"/>
      <c r="K33" s="169"/>
    </row>
    <row r="34" spans="2:11" customFormat="1" ht="15" customHeight="1" x14ac:dyDescent="0.2">
      <c r="B34" s="172"/>
      <c r="C34" s="173"/>
      <c r="D34" s="295" t="s">
        <v>3537</v>
      </c>
      <c r="E34" s="295"/>
      <c r="F34" s="295"/>
      <c r="G34" s="295"/>
      <c r="H34" s="295"/>
      <c r="I34" s="295"/>
      <c r="J34" s="295"/>
      <c r="K34" s="169"/>
    </row>
    <row r="35" spans="2:11" customFormat="1" ht="15" customHeight="1" x14ac:dyDescent="0.2">
      <c r="B35" s="172"/>
      <c r="C35" s="173"/>
      <c r="D35" s="295" t="s">
        <v>3538</v>
      </c>
      <c r="E35" s="295"/>
      <c r="F35" s="295"/>
      <c r="G35" s="295"/>
      <c r="H35" s="295"/>
      <c r="I35" s="295"/>
      <c r="J35" s="295"/>
      <c r="K35" s="169"/>
    </row>
    <row r="36" spans="2:11" customFormat="1" ht="15" customHeight="1" x14ac:dyDescent="0.2">
      <c r="B36" s="172"/>
      <c r="C36" s="173"/>
      <c r="D36" s="171"/>
      <c r="E36" s="174" t="s">
        <v>101</v>
      </c>
      <c r="F36" s="171"/>
      <c r="G36" s="295" t="s">
        <v>3539</v>
      </c>
      <c r="H36" s="295"/>
      <c r="I36" s="295"/>
      <c r="J36" s="295"/>
      <c r="K36" s="169"/>
    </row>
    <row r="37" spans="2:11" customFormat="1" ht="30.75" customHeight="1" x14ac:dyDescent="0.2">
      <c r="B37" s="172"/>
      <c r="C37" s="173"/>
      <c r="D37" s="171"/>
      <c r="E37" s="174" t="s">
        <v>3540</v>
      </c>
      <c r="F37" s="171"/>
      <c r="G37" s="295" t="s">
        <v>3541</v>
      </c>
      <c r="H37" s="295"/>
      <c r="I37" s="295"/>
      <c r="J37" s="295"/>
      <c r="K37" s="169"/>
    </row>
    <row r="38" spans="2:11" customFormat="1" ht="15" customHeight="1" x14ac:dyDescent="0.2">
      <c r="B38" s="172"/>
      <c r="C38" s="173"/>
      <c r="D38" s="171"/>
      <c r="E38" s="174" t="s">
        <v>49</v>
      </c>
      <c r="F38" s="171"/>
      <c r="G38" s="295" t="s">
        <v>3542</v>
      </c>
      <c r="H38" s="295"/>
      <c r="I38" s="295"/>
      <c r="J38" s="295"/>
      <c r="K38" s="169"/>
    </row>
    <row r="39" spans="2:11" customFormat="1" ht="15" customHeight="1" x14ac:dyDescent="0.2">
      <c r="B39" s="172"/>
      <c r="C39" s="173"/>
      <c r="D39" s="171"/>
      <c r="E39" s="174" t="s">
        <v>50</v>
      </c>
      <c r="F39" s="171"/>
      <c r="G39" s="295" t="s">
        <v>3543</v>
      </c>
      <c r="H39" s="295"/>
      <c r="I39" s="295"/>
      <c r="J39" s="295"/>
      <c r="K39" s="169"/>
    </row>
    <row r="40" spans="2:11" customFormat="1" ht="15" customHeight="1" x14ac:dyDescent="0.2">
      <c r="B40" s="172"/>
      <c r="C40" s="173"/>
      <c r="D40" s="171"/>
      <c r="E40" s="174" t="s">
        <v>102</v>
      </c>
      <c r="F40" s="171"/>
      <c r="G40" s="295" t="s">
        <v>3544</v>
      </c>
      <c r="H40" s="295"/>
      <c r="I40" s="295"/>
      <c r="J40" s="295"/>
      <c r="K40" s="169"/>
    </row>
    <row r="41" spans="2:11" customFormat="1" ht="15" customHeight="1" x14ac:dyDescent="0.2">
      <c r="B41" s="172"/>
      <c r="C41" s="173"/>
      <c r="D41" s="171"/>
      <c r="E41" s="174" t="s">
        <v>103</v>
      </c>
      <c r="F41" s="171"/>
      <c r="G41" s="295" t="s">
        <v>3545</v>
      </c>
      <c r="H41" s="295"/>
      <c r="I41" s="295"/>
      <c r="J41" s="295"/>
      <c r="K41" s="169"/>
    </row>
    <row r="42" spans="2:11" customFormat="1" ht="15" customHeight="1" x14ac:dyDescent="0.2">
      <c r="B42" s="172"/>
      <c r="C42" s="173"/>
      <c r="D42" s="171"/>
      <c r="E42" s="174" t="s">
        <v>3546</v>
      </c>
      <c r="F42" s="171"/>
      <c r="G42" s="295" t="s">
        <v>3547</v>
      </c>
      <c r="H42" s="295"/>
      <c r="I42" s="295"/>
      <c r="J42" s="295"/>
      <c r="K42" s="169"/>
    </row>
    <row r="43" spans="2:11" customFormat="1" ht="15" customHeight="1" x14ac:dyDescent="0.2">
      <c r="B43" s="172"/>
      <c r="C43" s="173"/>
      <c r="D43" s="171"/>
      <c r="E43" s="174"/>
      <c r="F43" s="171"/>
      <c r="G43" s="295" t="s">
        <v>3548</v>
      </c>
      <c r="H43" s="295"/>
      <c r="I43" s="295"/>
      <c r="J43" s="295"/>
      <c r="K43" s="169"/>
    </row>
    <row r="44" spans="2:11" customFormat="1" ht="15" customHeight="1" x14ac:dyDescent="0.2">
      <c r="B44" s="172"/>
      <c r="C44" s="173"/>
      <c r="D44" s="171"/>
      <c r="E44" s="174" t="s">
        <v>3549</v>
      </c>
      <c r="F44" s="171"/>
      <c r="G44" s="295" t="s">
        <v>3550</v>
      </c>
      <c r="H44" s="295"/>
      <c r="I44" s="295"/>
      <c r="J44" s="295"/>
      <c r="K44" s="169"/>
    </row>
    <row r="45" spans="2:11" customFormat="1" ht="15" customHeight="1" x14ac:dyDescent="0.2">
      <c r="B45" s="172"/>
      <c r="C45" s="173"/>
      <c r="D45" s="171"/>
      <c r="E45" s="174" t="s">
        <v>105</v>
      </c>
      <c r="F45" s="171"/>
      <c r="G45" s="295" t="s">
        <v>3551</v>
      </c>
      <c r="H45" s="295"/>
      <c r="I45" s="295"/>
      <c r="J45" s="295"/>
      <c r="K45" s="169"/>
    </row>
    <row r="46" spans="2:11" customFormat="1" ht="12.75" customHeight="1" x14ac:dyDescent="0.2">
      <c r="B46" s="172"/>
      <c r="C46" s="173"/>
      <c r="D46" s="171"/>
      <c r="E46" s="171"/>
      <c r="F46" s="171"/>
      <c r="G46" s="171"/>
      <c r="H46" s="171"/>
      <c r="I46" s="171"/>
      <c r="J46" s="171"/>
      <c r="K46" s="169"/>
    </row>
    <row r="47" spans="2:11" customFormat="1" ht="15" customHeight="1" x14ac:dyDescent="0.2">
      <c r="B47" s="172"/>
      <c r="C47" s="173"/>
      <c r="D47" s="295" t="s">
        <v>3552</v>
      </c>
      <c r="E47" s="295"/>
      <c r="F47" s="295"/>
      <c r="G47" s="295"/>
      <c r="H47" s="295"/>
      <c r="I47" s="295"/>
      <c r="J47" s="295"/>
      <c r="K47" s="169"/>
    </row>
    <row r="48" spans="2:11" customFormat="1" ht="15" customHeight="1" x14ac:dyDescent="0.2">
      <c r="B48" s="172"/>
      <c r="C48" s="173"/>
      <c r="D48" s="173"/>
      <c r="E48" s="295" t="s">
        <v>3553</v>
      </c>
      <c r="F48" s="295"/>
      <c r="G48" s="295"/>
      <c r="H48" s="295"/>
      <c r="I48" s="295"/>
      <c r="J48" s="295"/>
      <c r="K48" s="169"/>
    </row>
    <row r="49" spans="2:11" customFormat="1" ht="15" customHeight="1" x14ac:dyDescent="0.2">
      <c r="B49" s="172"/>
      <c r="C49" s="173"/>
      <c r="D49" s="173"/>
      <c r="E49" s="295" t="s">
        <v>3554</v>
      </c>
      <c r="F49" s="295"/>
      <c r="G49" s="295"/>
      <c r="H49" s="295"/>
      <c r="I49" s="295"/>
      <c r="J49" s="295"/>
      <c r="K49" s="169"/>
    </row>
    <row r="50" spans="2:11" customFormat="1" ht="15" customHeight="1" x14ac:dyDescent="0.2">
      <c r="B50" s="172"/>
      <c r="C50" s="173"/>
      <c r="D50" s="173"/>
      <c r="E50" s="295" t="s">
        <v>3555</v>
      </c>
      <c r="F50" s="295"/>
      <c r="G50" s="295"/>
      <c r="H50" s="295"/>
      <c r="I50" s="295"/>
      <c r="J50" s="295"/>
      <c r="K50" s="169"/>
    </row>
    <row r="51" spans="2:11" customFormat="1" ht="15" customHeight="1" x14ac:dyDescent="0.2">
      <c r="B51" s="172"/>
      <c r="C51" s="173"/>
      <c r="D51" s="295" t="s">
        <v>3556</v>
      </c>
      <c r="E51" s="295"/>
      <c r="F51" s="295"/>
      <c r="G51" s="295"/>
      <c r="H51" s="295"/>
      <c r="I51" s="295"/>
      <c r="J51" s="295"/>
      <c r="K51" s="169"/>
    </row>
    <row r="52" spans="2:11" customFormat="1" ht="25.5" customHeight="1" x14ac:dyDescent="0.3">
      <c r="B52" s="168"/>
      <c r="C52" s="296" t="s">
        <v>3557</v>
      </c>
      <c r="D52" s="296"/>
      <c r="E52" s="296"/>
      <c r="F52" s="296"/>
      <c r="G52" s="296"/>
      <c r="H52" s="296"/>
      <c r="I52" s="296"/>
      <c r="J52" s="296"/>
      <c r="K52" s="169"/>
    </row>
    <row r="53" spans="2:11" customFormat="1" ht="5.25" customHeight="1" x14ac:dyDescent="0.2">
      <c r="B53" s="168"/>
      <c r="C53" s="170"/>
      <c r="D53" s="170"/>
      <c r="E53" s="170"/>
      <c r="F53" s="170"/>
      <c r="G53" s="170"/>
      <c r="H53" s="170"/>
      <c r="I53" s="170"/>
      <c r="J53" s="170"/>
      <c r="K53" s="169"/>
    </row>
    <row r="54" spans="2:11" customFormat="1" ht="15" customHeight="1" x14ac:dyDescent="0.2">
      <c r="B54" s="168"/>
      <c r="C54" s="295" t="s">
        <v>3558</v>
      </c>
      <c r="D54" s="295"/>
      <c r="E54" s="295"/>
      <c r="F54" s="295"/>
      <c r="G54" s="295"/>
      <c r="H54" s="295"/>
      <c r="I54" s="295"/>
      <c r="J54" s="295"/>
      <c r="K54" s="169"/>
    </row>
    <row r="55" spans="2:11" customFormat="1" ht="15" customHeight="1" x14ac:dyDescent="0.2">
      <c r="B55" s="168"/>
      <c r="C55" s="295" t="s">
        <v>3559</v>
      </c>
      <c r="D55" s="295"/>
      <c r="E55" s="295"/>
      <c r="F55" s="295"/>
      <c r="G55" s="295"/>
      <c r="H55" s="295"/>
      <c r="I55" s="295"/>
      <c r="J55" s="295"/>
      <c r="K55" s="169"/>
    </row>
    <row r="56" spans="2:11" customFormat="1" ht="12.75" customHeight="1" x14ac:dyDescent="0.2">
      <c r="B56" s="168"/>
      <c r="C56" s="171"/>
      <c r="D56" s="171"/>
      <c r="E56" s="171"/>
      <c r="F56" s="171"/>
      <c r="G56" s="171"/>
      <c r="H56" s="171"/>
      <c r="I56" s="171"/>
      <c r="J56" s="171"/>
      <c r="K56" s="169"/>
    </row>
    <row r="57" spans="2:11" customFormat="1" ht="15" customHeight="1" x14ac:dyDescent="0.2">
      <c r="B57" s="168"/>
      <c r="C57" s="295" t="s">
        <v>3560</v>
      </c>
      <c r="D57" s="295"/>
      <c r="E57" s="295"/>
      <c r="F57" s="295"/>
      <c r="G57" s="295"/>
      <c r="H57" s="295"/>
      <c r="I57" s="295"/>
      <c r="J57" s="295"/>
      <c r="K57" s="169"/>
    </row>
    <row r="58" spans="2:11" customFormat="1" ht="15" customHeight="1" x14ac:dyDescent="0.2">
      <c r="B58" s="168"/>
      <c r="C58" s="173"/>
      <c r="D58" s="295" t="s">
        <v>3561</v>
      </c>
      <c r="E58" s="295"/>
      <c r="F58" s="295"/>
      <c r="G58" s="295"/>
      <c r="H58" s="295"/>
      <c r="I58" s="295"/>
      <c r="J58" s="295"/>
      <c r="K58" s="169"/>
    </row>
    <row r="59" spans="2:11" customFormat="1" ht="15" customHeight="1" x14ac:dyDescent="0.2">
      <c r="B59" s="168"/>
      <c r="C59" s="173"/>
      <c r="D59" s="295" t="s">
        <v>3562</v>
      </c>
      <c r="E59" s="295"/>
      <c r="F59" s="295"/>
      <c r="G59" s="295"/>
      <c r="H59" s="295"/>
      <c r="I59" s="295"/>
      <c r="J59" s="295"/>
      <c r="K59" s="169"/>
    </row>
    <row r="60" spans="2:11" customFormat="1" ht="15" customHeight="1" x14ac:dyDescent="0.2">
      <c r="B60" s="168"/>
      <c r="C60" s="173"/>
      <c r="D60" s="295" t="s">
        <v>3563</v>
      </c>
      <c r="E60" s="295"/>
      <c r="F60" s="295"/>
      <c r="G60" s="295"/>
      <c r="H60" s="295"/>
      <c r="I60" s="295"/>
      <c r="J60" s="295"/>
      <c r="K60" s="169"/>
    </row>
    <row r="61" spans="2:11" customFormat="1" ht="15" customHeight="1" x14ac:dyDescent="0.2">
      <c r="B61" s="168"/>
      <c r="C61" s="173"/>
      <c r="D61" s="295" t="s">
        <v>3564</v>
      </c>
      <c r="E61" s="295"/>
      <c r="F61" s="295"/>
      <c r="G61" s="295"/>
      <c r="H61" s="295"/>
      <c r="I61" s="295"/>
      <c r="J61" s="295"/>
      <c r="K61" s="169"/>
    </row>
    <row r="62" spans="2:11" customFormat="1" ht="15" customHeight="1" x14ac:dyDescent="0.2">
      <c r="B62" s="168"/>
      <c r="C62" s="173"/>
      <c r="D62" s="294" t="s">
        <v>3565</v>
      </c>
      <c r="E62" s="294"/>
      <c r="F62" s="294"/>
      <c r="G62" s="294"/>
      <c r="H62" s="294"/>
      <c r="I62" s="294"/>
      <c r="J62" s="294"/>
      <c r="K62" s="169"/>
    </row>
    <row r="63" spans="2:11" customFormat="1" ht="15" customHeight="1" x14ac:dyDescent="0.2">
      <c r="B63" s="168"/>
      <c r="C63" s="173"/>
      <c r="D63" s="295" t="s">
        <v>3566</v>
      </c>
      <c r="E63" s="295"/>
      <c r="F63" s="295"/>
      <c r="G63" s="295"/>
      <c r="H63" s="295"/>
      <c r="I63" s="295"/>
      <c r="J63" s="295"/>
      <c r="K63" s="169"/>
    </row>
    <row r="64" spans="2:11" customFormat="1" ht="12.75" customHeight="1" x14ac:dyDescent="0.2">
      <c r="B64" s="168"/>
      <c r="C64" s="173"/>
      <c r="D64" s="173"/>
      <c r="E64" s="176"/>
      <c r="F64" s="173"/>
      <c r="G64" s="173"/>
      <c r="H64" s="173"/>
      <c r="I64" s="173"/>
      <c r="J64" s="173"/>
      <c r="K64" s="169"/>
    </row>
    <row r="65" spans="2:11" customFormat="1" ht="15" customHeight="1" x14ac:dyDescent="0.2">
      <c r="B65" s="168"/>
      <c r="C65" s="173"/>
      <c r="D65" s="295" t="s">
        <v>3567</v>
      </c>
      <c r="E65" s="295"/>
      <c r="F65" s="295"/>
      <c r="G65" s="295"/>
      <c r="H65" s="295"/>
      <c r="I65" s="295"/>
      <c r="J65" s="295"/>
      <c r="K65" s="169"/>
    </row>
    <row r="66" spans="2:11" customFormat="1" ht="15" customHeight="1" x14ac:dyDescent="0.2">
      <c r="B66" s="168"/>
      <c r="C66" s="173"/>
      <c r="D66" s="294" t="s">
        <v>3568</v>
      </c>
      <c r="E66" s="294"/>
      <c r="F66" s="294"/>
      <c r="G66" s="294"/>
      <c r="H66" s="294"/>
      <c r="I66" s="294"/>
      <c r="J66" s="294"/>
      <c r="K66" s="169"/>
    </row>
    <row r="67" spans="2:11" customFormat="1" ht="15" customHeight="1" x14ac:dyDescent="0.2">
      <c r="B67" s="168"/>
      <c r="C67" s="173"/>
      <c r="D67" s="295" t="s">
        <v>3569</v>
      </c>
      <c r="E67" s="295"/>
      <c r="F67" s="295"/>
      <c r="G67" s="295"/>
      <c r="H67" s="295"/>
      <c r="I67" s="295"/>
      <c r="J67" s="295"/>
      <c r="K67" s="169"/>
    </row>
    <row r="68" spans="2:11" customFormat="1" ht="15" customHeight="1" x14ac:dyDescent="0.2">
      <c r="B68" s="168"/>
      <c r="C68" s="173"/>
      <c r="D68" s="295" t="s">
        <v>3570</v>
      </c>
      <c r="E68" s="295"/>
      <c r="F68" s="295"/>
      <c r="G68" s="295"/>
      <c r="H68" s="295"/>
      <c r="I68" s="295"/>
      <c r="J68" s="295"/>
      <c r="K68" s="169"/>
    </row>
    <row r="69" spans="2:11" customFormat="1" ht="15" customHeight="1" x14ac:dyDescent="0.2">
      <c r="B69" s="168"/>
      <c r="C69" s="173"/>
      <c r="D69" s="295" t="s">
        <v>3571</v>
      </c>
      <c r="E69" s="295"/>
      <c r="F69" s="295"/>
      <c r="G69" s="295"/>
      <c r="H69" s="295"/>
      <c r="I69" s="295"/>
      <c r="J69" s="295"/>
      <c r="K69" s="169"/>
    </row>
    <row r="70" spans="2:11" customFormat="1" ht="15" customHeight="1" x14ac:dyDescent="0.2">
      <c r="B70" s="168"/>
      <c r="C70" s="173"/>
      <c r="D70" s="295" t="s">
        <v>3572</v>
      </c>
      <c r="E70" s="295"/>
      <c r="F70" s="295"/>
      <c r="G70" s="295"/>
      <c r="H70" s="295"/>
      <c r="I70" s="295"/>
      <c r="J70" s="295"/>
      <c r="K70" s="169"/>
    </row>
    <row r="71" spans="2:11" customFormat="1" ht="12.75" customHeight="1" x14ac:dyDescent="0.2">
      <c r="B71" s="177"/>
      <c r="C71" s="178"/>
      <c r="D71" s="178"/>
      <c r="E71" s="178"/>
      <c r="F71" s="178"/>
      <c r="G71" s="178"/>
      <c r="H71" s="178"/>
      <c r="I71" s="178"/>
      <c r="J71" s="178"/>
      <c r="K71" s="179"/>
    </row>
    <row r="72" spans="2:11" customFormat="1" ht="18.75" customHeight="1" x14ac:dyDescent="0.2">
      <c r="B72" s="180"/>
      <c r="C72" s="180"/>
      <c r="D72" s="180"/>
      <c r="E72" s="180"/>
      <c r="F72" s="180"/>
      <c r="G72" s="180"/>
      <c r="H72" s="180"/>
      <c r="I72" s="180"/>
      <c r="J72" s="180"/>
      <c r="K72" s="181"/>
    </row>
    <row r="73" spans="2:11" customFormat="1" ht="18.75" customHeight="1" x14ac:dyDescent="0.2">
      <c r="B73" s="181"/>
      <c r="C73" s="181"/>
      <c r="D73" s="181"/>
      <c r="E73" s="181"/>
      <c r="F73" s="181"/>
      <c r="G73" s="181"/>
      <c r="H73" s="181"/>
      <c r="I73" s="181"/>
      <c r="J73" s="181"/>
      <c r="K73" s="181"/>
    </row>
    <row r="74" spans="2:11" customFormat="1" ht="7.5" customHeight="1" x14ac:dyDescent="0.2">
      <c r="B74" s="182"/>
      <c r="C74" s="183"/>
      <c r="D74" s="183"/>
      <c r="E74" s="183"/>
      <c r="F74" s="183"/>
      <c r="G74" s="183"/>
      <c r="H74" s="183"/>
      <c r="I74" s="183"/>
      <c r="J74" s="183"/>
      <c r="K74" s="184"/>
    </row>
    <row r="75" spans="2:11" customFormat="1" ht="45" customHeight="1" x14ac:dyDescent="0.2">
      <c r="B75" s="185"/>
      <c r="C75" s="293" t="s">
        <v>3573</v>
      </c>
      <c r="D75" s="293"/>
      <c r="E75" s="293"/>
      <c r="F75" s="293"/>
      <c r="G75" s="293"/>
      <c r="H75" s="293"/>
      <c r="I75" s="293"/>
      <c r="J75" s="293"/>
      <c r="K75" s="186"/>
    </row>
    <row r="76" spans="2:11" customFormat="1" ht="17.25" customHeight="1" x14ac:dyDescent="0.2">
      <c r="B76" s="185"/>
      <c r="C76" s="187" t="s">
        <v>3574</v>
      </c>
      <c r="D76" s="187"/>
      <c r="E76" s="187"/>
      <c r="F76" s="187" t="s">
        <v>3575</v>
      </c>
      <c r="G76" s="188"/>
      <c r="H76" s="187" t="s">
        <v>50</v>
      </c>
      <c r="I76" s="187" t="s">
        <v>53</v>
      </c>
      <c r="J76" s="187" t="s">
        <v>3576</v>
      </c>
      <c r="K76" s="186"/>
    </row>
    <row r="77" spans="2:11" customFormat="1" ht="17.25" customHeight="1" x14ac:dyDescent="0.2">
      <c r="B77" s="185"/>
      <c r="C77" s="189" t="s">
        <v>3577</v>
      </c>
      <c r="D77" s="189"/>
      <c r="E77" s="189"/>
      <c r="F77" s="190" t="s">
        <v>3578</v>
      </c>
      <c r="G77" s="191"/>
      <c r="H77" s="189"/>
      <c r="I77" s="189"/>
      <c r="J77" s="189" t="s">
        <v>3579</v>
      </c>
      <c r="K77" s="186"/>
    </row>
    <row r="78" spans="2:11" customFormat="1" ht="5.25" customHeight="1" x14ac:dyDescent="0.2">
      <c r="B78" s="185"/>
      <c r="C78" s="192"/>
      <c r="D78" s="192"/>
      <c r="E78" s="192"/>
      <c r="F78" s="192"/>
      <c r="G78" s="193"/>
      <c r="H78" s="192"/>
      <c r="I78" s="192"/>
      <c r="J78" s="192"/>
      <c r="K78" s="186"/>
    </row>
    <row r="79" spans="2:11" customFormat="1" ht="15" customHeight="1" x14ac:dyDescent="0.2">
      <c r="B79" s="185"/>
      <c r="C79" s="174" t="s">
        <v>49</v>
      </c>
      <c r="D79" s="194"/>
      <c r="E79" s="194"/>
      <c r="F79" s="195" t="s">
        <v>3580</v>
      </c>
      <c r="G79" s="196"/>
      <c r="H79" s="174" t="s">
        <v>3581</v>
      </c>
      <c r="I79" s="174" t="s">
        <v>3582</v>
      </c>
      <c r="J79" s="174">
        <v>20</v>
      </c>
      <c r="K79" s="186"/>
    </row>
    <row r="80" spans="2:11" customFormat="1" ht="15" customHeight="1" x14ac:dyDescent="0.2">
      <c r="B80" s="185"/>
      <c r="C80" s="174" t="s">
        <v>3583</v>
      </c>
      <c r="D80" s="174"/>
      <c r="E80" s="174"/>
      <c r="F80" s="195" t="s">
        <v>3580</v>
      </c>
      <c r="G80" s="196"/>
      <c r="H80" s="174" t="s">
        <v>3584</v>
      </c>
      <c r="I80" s="174" t="s">
        <v>3582</v>
      </c>
      <c r="J80" s="174">
        <v>120</v>
      </c>
      <c r="K80" s="186"/>
    </row>
    <row r="81" spans="2:11" customFormat="1" ht="15" customHeight="1" x14ac:dyDescent="0.2">
      <c r="B81" s="197"/>
      <c r="C81" s="174" t="s">
        <v>3585</v>
      </c>
      <c r="D81" s="174"/>
      <c r="E81" s="174"/>
      <c r="F81" s="195" t="s">
        <v>3586</v>
      </c>
      <c r="G81" s="196"/>
      <c r="H81" s="174" t="s">
        <v>3587</v>
      </c>
      <c r="I81" s="174" t="s">
        <v>3582</v>
      </c>
      <c r="J81" s="174">
        <v>50</v>
      </c>
      <c r="K81" s="186"/>
    </row>
    <row r="82" spans="2:11" customFormat="1" ht="15" customHeight="1" x14ac:dyDescent="0.2">
      <c r="B82" s="197"/>
      <c r="C82" s="174" t="s">
        <v>3588</v>
      </c>
      <c r="D82" s="174"/>
      <c r="E82" s="174"/>
      <c r="F82" s="195" t="s">
        <v>3580</v>
      </c>
      <c r="G82" s="196"/>
      <c r="H82" s="174" t="s">
        <v>3589</v>
      </c>
      <c r="I82" s="174" t="s">
        <v>3590</v>
      </c>
      <c r="J82" s="174"/>
      <c r="K82" s="186"/>
    </row>
    <row r="83" spans="2:11" customFormat="1" ht="15" customHeight="1" x14ac:dyDescent="0.2">
      <c r="B83" s="197"/>
      <c r="C83" s="174" t="s">
        <v>3591</v>
      </c>
      <c r="D83" s="174"/>
      <c r="E83" s="174"/>
      <c r="F83" s="195" t="s">
        <v>3586</v>
      </c>
      <c r="G83" s="174"/>
      <c r="H83" s="174" t="s">
        <v>3592</v>
      </c>
      <c r="I83" s="174" t="s">
        <v>3582</v>
      </c>
      <c r="J83" s="174">
        <v>15</v>
      </c>
      <c r="K83" s="186"/>
    </row>
    <row r="84" spans="2:11" customFormat="1" ht="15" customHeight="1" x14ac:dyDescent="0.2">
      <c r="B84" s="197"/>
      <c r="C84" s="174" t="s">
        <v>3593</v>
      </c>
      <c r="D84" s="174"/>
      <c r="E84" s="174"/>
      <c r="F84" s="195" t="s">
        <v>3586</v>
      </c>
      <c r="G84" s="174"/>
      <c r="H84" s="174" t="s">
        <v>3594</v>
      </c>
      <c r="I84" s="174" t="s">
        <v>3582</v>
      </c>
      <c r="J84" s="174">
        <v>15</v>
      </c>
      <c r="K84" s="186"/>
    </row>
    <row r="85" spans="2:11" customFormat="1" ht="15" customHeight="1" x14ac:dyDescent="0.2">
      <c r="B85" s="197"/>
      <c r="C85" s="174" t="s">
        <v>3595</v>
      </c>
      <c r="D85" s="174"/>
      <c r="E85" s="174"/>
      <c r="F85" s="195" t="s">
        <v>3586</v>
      </c>
      <c r="G85" s="174"/>
      <c r="H85" s="174" t="s">
        <v>3596</v>
      </c>
      <c r="I85" s="174" t="s">
        <v>3582</v>
      </c>
      <c r="J85" s="174">
        <v>20</v>
      </c>
      <c r="K85" s="186"/>
    </row>
    <row r="86" spans="2:11" customFormat="1" ht="15" customHeight="1" x14ac:dyDescent="0.2">
      <c r="B86" s="197"/>
      <c r="C86" s="174" t="s">
        <v>3597</v>
      </c>
      <c r="D86" s="174"/>
      <c r="E86" s="174"/>
      <c r="F86" s="195" t="s">
        <v>3586</v>
      </c>
      <c r="G86" s="174"/>
      <c r="H86" s="174" t="s">
        <v>3598</v>
      </c>
      <c r="I86" s="174" t="s">
        <v>3582</v>
      </c>
      <c r="J86" s="174">
        <v>20</v>
      </c>
      <c r="K86" s="186"/>
    </row>
    <row r="87" spans="2:11" customFormat="1" ht="15" customHeight="1" x14ac:dyDescent="0.2">
      <c r="B87" s="197"/>
      <c r="C87" s="174" t="s">
        <v>3599</v>
      </c>
      <c r="D87" s="174"/>
      <c r="E87" s="174"/>
      <c r="F87" s="195" t="s">
        <v>3586</v>
      </c>
      <c r="G87" s="196"/>
      <c r="H87" s="174" t="s">
        <v>3600</v>
      </c>
      <c r="I87" s="174" t="s">
        <v>3582</v>
      </c>
      <c r="J87" s="174">
        <v>50</v>
      </c>
      <c r="K87" s="186"/>
    </row>
    <row r="88" spans="2:11" customFormat="1" ht="15" customHeight="1" x14ac:dyDescent="0.2">
      <c r="B88" s="197"/>
      <c r="C88" s="174" t="s">
        <v>3601</v>
      </c>
      <c r="D88" s="174"/>
      <c r="E88" s="174"/>
      <c r="F88" s="195" t="s">
        <v>3586</v>
      </c>
      <c r="G88" s="196"/>
      <c r="H88" s="174" t="s">
        <v>3602</v>
      </c>
      <c r="I88" s="174" t="s">
        <v>3582</v>
      </c>
      <c r="J88" s="174">
        <v>20</v>
      </c>
      <c r="K88" s="186"/>
    </row>
    <row r="89" spans="2:11" customFormat="1" ht="15" customHeight="1" x14ac:dyDescent="0.2">
      <c r="B89" s="197"/>
      <c r="C89" s="174" t="s">
        <v>3603</v>
      </c>
      <c r="D89" s="174"/>
      <c r="E89" s="174"/>
      <c r="F89" s="195" t="s">
        <v>3586</v>
      </c>
      <c r="G89" s="196"/>
      <c r="H89" s="174" t="s">
        <v>3604</v>
      </c>
      <c r="I89" s="174" t="s">
        <v>3582</v>
      </c>
      <c r="J89" s="174">
        <v>20</v>
      </c>
      <c r="K89" s="186"/>
    </row>
    <row r="90" spans="2:11" customFormat="1" ht="15" customHeight="1" x14ac:dyDescent="0.2">
      <c r="B90" s="197"/>
      <c r="C90" s="174" t="s">
        <v>3605</v>
      </c>
      <c r="D90" s="174"/>
      <c r="E90" s="174"/>
      <c r="F90" s="195" t="s">
        <v>3586</v>
      </c>
      <c r="G90" s="196"/>
      <c r="H90" s="174" t="s">
        <v>3606</v>
      </c>
      <c r="I90" s="174" t="s">
        <v>3582</v>
      </c>
      <c r="J90" s="174">
        <v>50</v>
      </c>
      <c r="K90" s="186"/>
    </row>
    <row r="91" spans="2:11" customFormat="1" ht="15" customHeight="1" x14ac:dyDescent="0.2">
      <c r="B91" s="197"/>
      <c r="C91" s="174" t="s">
        <v>3607</v>
      </c>
      <c r="D91" s="174"/>
      <c r="E91" s="174"/>
      <c r="F91" s="195" t="s">
        <v>3586</v>
      </c>
      <c r="G91" s="196"/>
      <c r="H91" s="174" t="s">
        <v>3607</v>
      </c>
      <c r="I91" s="174" t="s">
        <v>3582</v>
      </c>
      <c r="J91" s="174">
        <v>50</v>
      </c>
      <c r="K91" s="186"/>
    </row>
    <row r="92" spans="2:11" customFormat="1" ht="15" customHeight="1" x14ac:dyDescent="0.2">
      <c r="B92" s="197"/>
      <c r="C92" s="174" t="s">
        <v>3608</v>
      </c>
      <c r="D92" s="174"/>
      <c r="E92" s="174"/>
      <c r="F92" s="195" t="s">
        <v>3586</v>
      </c>
      <c r="G92" s="196"/>
      <c r="H92" s="174" t="s">
        <v>3609</v>
      </c>
      <c r="I92" s="174" t="s">
        <v>3582</v>
      </c>
      <c r="J92" s="174">
        <v>255</v>
      </c>
      <c r="K92" s="186"/>
    </row>
    <row r="93" spans="2:11" customFormat="1" ht="15" customHeight="1" x14ac:dyDescent="0.2">
      <c r="B93" s="197"/>
      <c r="C93" s="174" t="s">
        <v>3610</v>
      </c>
      <c r="D93" s="174"/>
      <c r="E93" s="174"/>
      <c r="F93" s="195" t="s">
        <v>3580</v>
      </c>
      <c r="G93" s="196"/>
      <c r="H93" s="174" t="s">
        <v>3611</v>
      </c>
      <c r="I93" s="174" t="s">
        <v>3612</v>
      </c>
      <c r="J93" s="174"/>
      <c r="K93" s="186"/>
    </row>
    <row r="94" spans="2:11" customFormat="1" ht="15" customHeight="1" x14ac:dyDescent="0.2">
      <c r="B94" s="197"/>
      <c r="C94" s="174" t="s">
        <v>3613</v>
      </c>
      <c r="D94" s="174"/>
      <c r="E94" s="174"/>
      <c r="F94" s="195" t="s">
        <v>3580</v>
      </c>
      <c r="G94" s="196"/>
      <c r="H94" s="174" t="s">
        <v>3614</v>
      </c>
      <c r="I94" s="174" t="s">
        <v>3615</v>
      </c>
      <c r="J94" s="174"/>
      <c r="K94" s="186"/>
    </row>
    <row r="95" spans="2:11" customFormat="1" ht="15" customHeight="1" x14ac:dyDescent="0.2">
      <c r="B95" s="197"/>
      <c r="C95" s="174" t="s">
        <v>3616</v>
      </c>
      <c r="D95" s="174"/>
      <c r="E95" s="174"/>
      <c r="F95" s="195" t="s">
        <v>3580</v>
      </c>
      <c r="G95" s="196"/>
      <c r="H95" s="174" t="s">
        <v>3616</v>
      </c>
      <c r="I95" s="174" t="s">
        <v>3615</v>
      </c>
      <c r="J95" s="174"/>
      <c r="K95" s="186"/>
    </row>
    <row r="96" spans="2:11" customFormat="1" ht="15" customHeight="1" x14ac:dyDescent="0.2">
      <c r="B96" s="197"/>
      <c r="C96" s="174" t="s">
        <v>34</v>
      </c>
      <c r="D96" s="174"/>
      <c r="E96" s="174"/>
      <c r="F96" s="195" t="s">
        <v>3580</v>
      </c>
      <c r="G96" s="196"/>
      <c r="H96" s="174" t="s">
        <v>3617</v>
      </c>
      <c r="I96" s="174" t="s">
        <v>3615</v>
      </c>
      <c r="J96" s="174"/>
      <c r="K96" s="186"/>
    </row>
    <row r="97" spans="2:11" customFormat="1" ht="15" customHeight="1" x14ac:dyDescent="0.2">
      <c r="B97" s="197"/>
      <c r="C97" s="174" t="s">
        <v>44</v>
      </c>
      <c r="D97" s="174"/>
      <c r="E97" s="174"/>
      <c r="F97" s="195" t="s">
        <v>3580</v>
      </c>
      <c r="G97" s="196"/>
      <c r="H97" s="174" t="s">
        <v>3618</v>
      </c>
      <c r="I97" s="174" t="s">
        <v>3615</v>
      </c>
      <c r="J97" s="174"/>
      <c r="K97" s="186"/>
    </row>
    <row r="98" spans="2:11" customFormat="1" ht="15" customHeight="1" x14ac:dyDescent="0.2">
      <c r="B98" s="198"/>
      <c r="C98" s="199"/>
      <c r="D98" s="199"/>
      <c r="E98" s="199"/>
      <c r="F98" s="199"/>
      <c r="G98" s="199"/>
      <c r="H98" s="199"/>
      <c r="I98" s="199"/>
      <c r="J98" s="199"/>
      <c r="K98" s="200"/>
    </row>
    <row r="99" spans="2:11" customFormat="1" ht="18.75" customHeight="1" x14ac:dyDescent="0.2">
      <c r="B99" s="201"/>
      <c r="C99" s="202"/>
      <c r="D99" s="202"/>
      <c r="E99" s="202"/>
      <c r="F99" s="202"/>
      <c r="G99" s="202"/>
      <c r="H99" s="202"/>
      <c r="I99" s="202"/>
      <c r="J99" s="202"/>
      <c r="K99" s="201"/>
    </row>
    <row r="100" spans="2:11" customFormat="1" ht="18.75" customHeight="1" x14ac:dyDescent="0.2">
      <c r="B100" s="181"/>
      <c r="C100" s="181"/>
      <c r="D100" s="181"/>
      <c r="E100" s="181"/>
      <c r="F100" s="181"/>
      <c r="G100" s="181"/>
      <c r="H100" s="181"/>
      <c r="I100" s="181"/>
      <c r="J100" s="181"/>
      <c r="K100" s="181"/>
    </row>
    <row r="101" spans="2:11" customFormat="1" ht="7.5" customHeight="1" x14ac:dyDescent="0.2">
      <c r="B101" s="182"/>
      <c r="C101" s="183"/>
      <c r="D101" s="183"/>
      <c r="E101" s="183"/>
      <c r="F101" s="183"/>
      <c r="G101" s="183"/>
      <c r="H101" s="183"/>
      <c r="I101" s="183"/>
      <c r="J101" s="183"/>
      <c r="K101" s="184"/>
    </row>
    <row r="102" spans="2:11" customFormat="1" ht="45" customHeight="1" x14ac:dyDescent="0.2">
      <c r="B102" s="185"/>
      <c r="C102" s="293" t="s">
        <v>3619</v>
      </c>
      <c r="D102" s="293"/>
      <c r="E102" s="293"/>
      <c r="F102" s="293"/>
      <c r="G102" s="293"/>
      <c r="H102" s="293"/>
      <c r="I102" s="293"/>
      <c r="J102" s="293"/>
      <c r="K102" s="186"/>
    </row>
    <row r="103" spans="2:11" customFormat="1" ht="17.25" customHeight="1" x14ac:dyDescent="0.2">
      <c r="B103" s="185"/>
      <c r="C103" s="187" t="s">
        <v>3574</v>
      </c>
      <c r="D103" s="187"/>
      <c r="E103" s="187"/>
      <c r="F103" s="187" t="s">
        <v>3575</v>
      </c>
      <c r="G103" s="188"/>
      <c r="H103" s="187" t="s">
        <v>50</v>
      </c>
      <c r="I103" s="187" t="s">
        <v>53</v>
      </c>
      <c r="J103" s="187" t="s">
        <v>3576</v>
      </c>
      <c r="K103" s="186"/>
    </row>
    <row r="104" spans="2:11" customFormat="1" ht="17.25" customHeight="1" x14ac:dyDescent="0.2">
      <c r="B104" s="185"/>
      <c r="C104" s="189" t="s">
        <v>3577</v>
      </c>
      <c r="D104" s="189"/>
      <c r="E104" s="189"/>
      <c r="F104" s="190" t="s">
        <v>3578</v>
      </c>
      <c r="G104" s="191"/>
      <c r="H104" s="189"/>
      <c r="I104" s="189"/>
      <c r="J104" s="189" t="s">
        <v>3579</v>
      </c>
      <c r="K104" s="186"/>
    </row>
    <row r="105" spans="2:11" customFormat="1" ht="5.25" customHeight="1" x14ac:dyDescent="0.2">
      <c r="B105" s="185"/>
      <c r="C105" s="187"/>
      <c r="D105" s="187"/>
      <c r="E105" s="187"/>
      <c r="F105" s="187"/>
      <c r="G105" s="203"/>
      <c r="H105" s="187"/>
      <c r="I105" s="187"/>
      <c r="J105" s="187"/>
      <c r="K105" s="186"/>
    </row>
    <row r="106" spans="2:11" customFormat="1" ht="15" customHeight="1" x14ac:dyDescent="0.2">
      <c r="B106" s="185"/>
      <c r="C106" s="174" t="s">
        <v>49</v>
      </c>
      <c r="D106" s="194"/>
      <c r="E106" s="194"/>
      <c r="F106" s="195" t="s">
        <v>3580</v>
      </c>
      <c r="G106" s="174"/>
      <c r="H106" s="174" t="s">
        <v>3620</v>
      </c>
      <c r="I106" s="174" t="s">
        <v>3582</v>
      </c>
      <c r="J106" s="174">
        <v>20</v>
      </c>
      <c r="K106" s="186"/>
    </row>
    <row r="107" spans="2:11" customFormat="1" ht="15" customHeight="1" x14ac:dyDescent="0.2">
      <c r="B107" s="185"/>
      <c r="C107" s="174" t="s">
        <v>3583</v>
      </c>
      <c r="D107" s="174"/>
      <c r="E107" s="174"/>
      <c r="F107" s="195" t="s">
        <v>3580</v>
      </c>
      <c r="G107" s="174"/>
      <c r="H107" s="174" t="s">
        <v>3620</v>
      </c>
      <c r="I107" s="174" t="s">
        <v>3582</v>
      </c>
      <c r="J107" s="174">
        <v>120</v>
      </c>
      <c r="K107" s="186"/>
    </row>
    <row r="108" spans="2:11" customFormat="1" ht="15" customHeight="1" x14ac:dyDescent="0.2">
      <c r="B108" s="197"/>
      <c r="C108" s="174" t="s">
        <v>3585</v>
      </c>
      <c r="D108" s="174"/>
      <c r="E108" s="174"/>
      <c r="F108" s="195" t="s">
        <v>3586</v>
      </c>
      <c r="G108" s="174"/>
      <c r="H108" s="174" t="s">
        <v>3620</v>
      </c>
      <c r="I108" s="174" t="s">
        <v>3582</v>
      </c>
      <c r="J108" s="174">
        <v>50</v>
      </c>
      <c r="K108" s="186"/>
    </row>
    <row r="109" spans="2:11" customFormat="1" ht="15" customHeight="1" x14ac:dyDescent="0.2">
      <c r="B109" s="197"/>
      <c r="C109" s="174" t="s">
        <v>3588</v>
      </c>
      <c r="D109" s="174"/>
      <c r="E109" s="174"/>
      <c r="F109" s="195" t="s">
        <v>3580</v>
      </c>
      <c r="G109" s="174"/>
      <c r="H109" s="174" t="s">
        <v>3620</v>
      </c>
      <c r="I109" s="174" t="s">
        <v>3590</v>
      </c>
      <c r="J109" s="174"/>
      <c r="K109" s="186"/>
    </row>
    <row r="110" spans="2:11" customFormat="1" ht="15" customHeight="1" x14ac:dyDescent="0.2">
      <c r="B110" s="197"/>
      <c r="C110" s="174" t="s">
        <v>3599</v>
      </c>
      <c r="D110" s="174"/>
      <c r="E110" s="174"/>
      <c r="F110" s="195" t="s">
        <v>3586</v>
      </c>
      <c r="G110" s="174"/>
      <c r="H110" s="174" t="s">
        <v>3620</v>
      </c>
      <c r="I110" s="174" t="s">
        <v>3582</v>
      </c>
      <c r="J110" s="174">
        <v>50</v>
      </c>
      <c r="K110" s="186"/>
    </row>
    <row r="111" spans="2:11" customFormat="1" ht="15" customHeight="1" x14ac:dyDescent="0.2">
      <c r="B111" s="197"/>
      <c r="C111" s="174" t="s">
        <v>3607</v>
      </c>
      <c r="D111" s="174"/>
      <c r="E111" s="174"/>
      <c r="F111" s="195" t="s">
        <v>3586</v>
      </c>
      <c r="G111" s="174"/>
      <c r="H111" s="174" t="s">
        <v>3620</v>
      </c>
      <c r="I111" s="174" t="s">
        <v>3582</v>
      </c>
      <c r="J111" s="174">
        <v>50</v>
      </c>
      <c r="K111" s="186"/>
    </row>
    <row r="112" spans="2:11" customFormat="1" ht="15" customHeight="1" x14ac:dyDescent="0.2">
      <c r="B112" s="197"/>
      <c r="C112" s="174" t="s">
        <v>3605</v>
      </c>
      <c r="D112" s="174"/>
      <c r="E112" s="174"/>
      <c r="F112" s="195" t="s">
        <v>3586</v>
      </c>
      <c r="G112" s="174"/>
      <c r="H112" s="174" t="s">
        <v>3620</v>
      </c>
      <c r="I112" s="174" t="s">
        <v>3582</v>
      </c>
      <c r="J112" s="174">
        <v>50</v>
      </c>
      <c r="K112" s="186"/>
    </row>
    <row r="113" spans="2:11" customFormat="1" ht="15" customHeight="1" x14ac:dyDescent="0.2">
      <c r="B113" s="197"/>
      <c r="C113" s="174" t="s">
        <v>49</v>
      </c>
      <c r="D113" s="174"/>
      <c r="E113" s="174"/>
      <c r="F113" s="195" t="s">
        <v>3580</v>
      </c>
      <c r="G113" s="174"/>
      <c r="H113" s="174" t="s">
        <v>3621</v>
      </c>
      <c r="I113" s="174" t="s">
        <v>3582</v>
      </c>
      <c r="J113" s="174">
        <v>20</v>
      </c>
      <c r="K113" s="186"/>
    </row>
    <row r="114" spans="2:11" customFormat="1" ht="15" customHeight="1" x14ac:dyDescent="0.2">
      <c r="B114" s="197"/>
      <c r="C114" s="174" t="s">
        <v>3622</v>
      </c>
      <c r="D114" s="174"/>
      <c r="E114" s="174"/>
      <c r="F114" s="195" t="s">
        <v>3580</v>
      </c>
      <c r="G114" s="174"/>
      <c r="H114" s="174" t="s">
        <v>3623</v>
      </c>
      <c r="I114" s="174" t="s">
        <v>3582</v>
      </c>
      <c r="J114" s="174">
        <v>120</v>
      </c>
      <c r="K114" s="186"/>
    </row>
    <row r="115" spans="2:11" customFormat="1" ht="15" customHeight="1" x14ac:dyDescent="0.2">
      <c r="B115" s="197"/>
      <c r="C115" s="174" t="s">
        <v>34</v>
      </c>
      <c r="D115" s="174"/>
      <c r="E115" s="174"/>
      <c r="F115" s="195" t="s">
        <v>3580</v>
      </c>
      <c r="G115" s="174"/>
      <c r="H115" s="174" t="s">
        <v>3624</v>
      </c>
      <c r="I115" s="174" t="s">
        <v>3615</v>
      </c>
      <c r="J115" s="174"/>
      <c r="K115" s="186"/>
    </row>
    <row r="116" spans="2:11" customFormat="1" ht="15" customHeight="1" x14ac:dyDescent="0.2">
      <c r="B116" s="197"/>
      <c r="C116" s="174" t="s">
        <v>44</v>
      </c>
      <c r="D116" s="174"/>
      <c r="E116" s="174"/>
      <c r="F116" s="195" t="s">
        <v>3580</v>
      </c>
      <c r="G116" s="174"/>
      <c r="H116" s="174" t="s">
        <v>3625</v>
      </c>
      <c r="I116" s="174" t="s">
        <v>3615</v>
      </c>
      <c r="J116" s="174"/>
      <c r="K116" s="186"/>
    </row>
    <row r="117" spans="2:11" customFormat="1" ht="15" customHeight="1" x14ac:dyDescent="0.2">
      <c r="B117" s="197"/>
      <c r="C117" s="174" t="s">
        <v>53</v>
      </c>
      <c r="D117" s="174"/>
      <c r="E117" s="174"/>
      <c r="F117" s="195" t="s">
        <v>3580</v>
      </c>
      <c r="G117" s="174"/>
      <c r="H117" s="174" t="s">
        <v>3626</v>
      </c>
      <c r="I117" s="174" t="s">
        <v>3627</v>
      </c>
      <c r="J117" s="174"/>
      <c r="K117" s="186"/>
    </row>
    <row r="118" spans="2:11" customFormat="1" ht="15" customHeight="1" x14ac:dyDescent="0.2">
      <c r="B118" s="198"/>
      <c r="C118" s="204"/>
      <c r="D118" s="204"/>
      <c r="E118" s="204"/>
      <c r="F118" s="204"/>
      <c r="G118" s="204"/>
      <c r="H118" s="204"/>
      <c r="I118" s="204"/>
      <c r="J118" s="204"/>
      <c r="K118" s="200"/>
    </row>
    <row r="119" spans="2:11" customFormat="1" ht="18.75" customHeight="1" x14ac:dyDescent="0.2">
      <c r="B119" s="205"/>
      <c r="C119" s="206"/>
      <c r="D119" s="206"/>
      <c r="E119" s="206"/>
      <c r="F119" s="207"/>
      <c r="G119" s="206"/>
      <c r="H119" s="206"/>
      <c r="I119" s="206"/>
      <c r="J119" s="206"/>
      <c r="K119" s="205"/>
    </row>
    <row r="120" spans="2:11" customFormat="1" ht="18.75" customHeight="1" x14ac:dyDescent="0.2">
      <c r="B120" s="181"/>
      <c r="C120" s="181"/>
      <c r="D120" s="181"/>
      <c r="E120" s="181"/>
      <c r="F120" s="181"/>
      <c r="G120" s="181"/>
      <c r="H120" s="181"/>
      <c r="I120" s="181"/>
      <c r="J120" s="181"/>
      <c r="K120" s="181"/>
    </row>
    <row r="121" spans="2:11" customFormat="1" ht="7.5" customHeight="1" x14ac:dyDescent="0.2">
      <c r="B121" s="208"/>
      <c r="C121" s="209"/>
      <c r="D121" s="209"/>
      <c r="E121" s="209"/>
      <c r="F121" s="209"/>
      <c r="G121" s="209"/>
      <c r="H121" s="209"/>
      <c r="I121" s="209"/>
      <c r="J121" s="209"/>
      <c r="K121" s="210"/>
    </row>
    <row r="122" spans="2:11" customFormat="1" ht="45" customHeight="1" x14ac:dyDescent="0.2">
      <c r="B122" s="211"/>
      <c r="C122" s="291" t="s">
        <v>3628</v>
      </c>
      <c r="D122" s="291"/>
      <c r="E122" s="291"/>
      <c r="F122" s="291"/>
      <c r="G122" s="291"/>
      <c r="H122" s="291"/>
      <c r="I122" s="291"/>
      <c r="J122" s="291"/>
      <c r="K122" s="212"/>
    </row>
    <row r="123" spans="2:11" customFormat="1" ht="17.25" customHeight="1" x14ac:dyDescent="0.2">
      <c r="B123" s="213"/>
      <c r="C123" s="187" t="s">
        <v>3574</v>
      </c>
      <c r="D123" s="187"/>
      <c r="E123" s="187"/>
      <c r="F123" s="187" t="s">
        <v>3575</v>
      </c>
      <c r="G123" s="188"/>
      <c r="H123" s="187" t="s">
        <v>50</v>
      </c>
      <c r="I123" s="187" t="s">
        <v>53</v>
      </c>
      <c r="J123" s="187" t="s">
        <v>3576</v>
      </c>
      <c r="K123" s="214"/>
    </row>
    <row r="124" spans="2:11" customFormat="1" ht="17.25" customHeight="1" x14ac:dyDescent="0.2">
      <c r="B124" s="213"/>
      <c r="C124" s="189" t="s">
        <v>3577</v>
      </c>
      <c r="D124" s="189"/>
      <c r="E124" s="189"/>
      <c r="F124" s="190" t="s">
        <v>3578</v>
      </c>
      <c r="G124" s="191"/>
      <c r="H124" s="189"/>
      <c r="I124" s="189"/>
      <c r="J124" s="189" t="s">
        <v>3579</v>
      </c>
      <c r="K124" s="214"/>
    </row>
    <row r="125" spans="2:11" customFormat="1" ht="5.25" customHeight="1" x14ac:dyDescent="0.2">
      <c r="B125" s="215"/>
      <c r="C125" s="192"/>
      <c r="D125" s="192"/>
      <c r="E125" s="192"/>
      <c r="F125" s="192"/>
      <c r="G125" s="216"/>
      <c r="H125" s="192"/>
      <c r="I125" s="192"/>
      <c r="J125" s="192"/>
      <c r="K125" s="217"/>
    </row>
    <row r="126" spans="2:11" customFormat="1" ht="15" customHeight="1" x14ac:dyDescent="0.2">
      <c r="B126" s="215"/>
      <c r="C126" s="174" t="s">
        <v>3583</v>
      </c>
      <c r="D126" s="194"/>
      <c r="E126" s="194"/>
      <c r="F126" s="195" t="s">
        <v>3580</v>
      </c>
      <c r="G126" s="174"/>
      <c r="H126" s="174" t="s">
        <v>3620</v>
      </c>
      <c r="I126" s="174" t="s">
        <v>3582</v>
      </c>
      <c r="J126" s="174">
        <v>120</v>
      </c>
      <c r="K126" s="218"/>
    </row>
    <row r="127" spans="2:11" customFormat="1" ht="15" customHeight="1" x14ac:dyDescent="0.2">
      <c r="B127" s="215"/>
      <c r="C127" s="174" t="s">
        <v>3629</v>
      </c>
      <c r="D127" s="174"/>
      <c r="E127" s="174"/>
      <c r="F127" s="195" t="s">
        <v>3580</v>
      </c>
      <c r="G127" s="174"/>
      <c r="H127" s="174" t="s">
        <v>3630</v>
      </c>
      <c r="I127" s="174" t="s">
        <v>3582</v>
      </c>
      <c r="J127" s="174" t="s">
        <v>3631</v>
      </c>
      <c r="K127" s="218"/>
    </row>
    <row r="128" spans="2:11" customFormat="1" ht="15" customHeight="1" x14ac:dyDescent="0.2">
      <c r="B128" s="215"/>
      <c r="C128" s="174" t="s">
        <v>3528</v>
      </c>
      <c r="D128" s="174"/>
      <c r="E128" s="174"/>
      <c r="F128" s="195" t="s">
        <v>3580</v>
      </c>
      <c r="G128" s="174"/>
      <c r="H128" s="174" t="s">
        <v>3632</v>
      </c>
      <c r="I128" s="174" t="s">
        <v>3582</v>
      </c>
      <c r="J128" s="174" t="s">
        <v>3631</v>
      </c>
      <c r="K128" s="218"/>
    </row>
    <row r="129" spans="2:11" customFormat="1" ht="15" customHeight="1" x14ac:dyDescent="0.2">
      <c r="B129" s="215"/>
      <c r="C129" s="174" t="s">
        <v>3591</v>
      </c>
      <c r="D129" s="174"/>
      <c r="E129" s="174"/>
      <c r="F129" s="195" t="s">
        <v>3586</v>
      </c>
      <c r="G129" s="174"/>
      <c r="H129" s="174" t="s">
        <v>3592</v>
      </c>
      <c r="I129" s="174" t="s">
        <v>3582</v>
      </c>
      <c r="J129" s="174">
        <v>15</v>
      </c>
      <c r="K129" s="218"/>
    </row>
    <row r="130" spans="2:11" customFormat="1" ht="15" customHeight="1" x14ac:dyDescent="0.2">
      <c r="B130" s="215"/>
      <c r="C130" s="174" t="s">
        <v>3593</v>
      </c>
      <c r="D130" s="174"/>
      <c r="E130" s="174"/>
      <c r="F130" s="195" t="s">
        <v>3586</v>
      </c>
      <c r="G130" s="174"/>
      <c r="H130" s="174" t="s">
        <v>3594</v>
      </c>
      <c r="I130" s="174" t="s">
        <v>3582</v>
      </c>
      <c r="J130" s="174">
        <v>15</v>
      </c>
      <c r="K130" s="218"/>
    </row>
    <row r="131" spans="2:11" customFormat="1" ht="15" customHeight="1" x14ac:dyDescent="0.2">
      <c r="B131" s="215"/>
      <c r="C131" s="174" t="s">
        <v>3595</v>
      </c>
      <c r="D131" s="174"/>
      <c r="E131" s="174"/>
      <c r="F131" s="195" t="s">
        <v>3586</v>
      </c>
      <c r="G131" s="174"/>
      <c r="H131" s="174" t="s">
        <v>3596</v>
      </c>
      <c r="I131" s="174" t="s">
        <v>3582</v>
      </c>
      <c r="J131" s="174">
        <v>20</v>
      </c>
      <c r="K131" s="218"/>
    </row>
    <row r="132" spans="2:11" customFormat="1" ht="15" customHeight="1" x14ac:dyDescent="0.2">
      <c r="B132" s="215"/>
      <c r="C132" s="174" t="s">
        <v>3597</v>
      </c>
      <c r="D132" s="174"/>
      <c r="E132" s="174"/>
      <c r="F132" s="195" t="s">
        <v>3586</v>
      </c>
      <c r="G132" s="174"/>
      <c r="H132" s="174" t="s">
        <v>3598</v>
      </c>
      <c r="I132" s="174" t="s">
        <v>3582</v>
      </c>
      <c r="J132" s="174">
        <v>20</v>
      </c>
      <c r="K132" s="218"/>
    </row>
    <row r="133" spans="2:11" customFormat="1" ht="15" customHeight="1" x14ac:dyDescent="0.2">
      <c r="B133" s="215"/>
      <c r="C133" s="174" t="s">
        <v>3585</v>
      </c>
      <c r="D133" s="174"/>
      <c r="E133" s="174"/>
      <c r="F133" s="195" t="s">
        <v>3586</v>
      </c>
      <c r="G133" s="174"/>
      <c r="H133" s="174" t="s">
        <v>3620</v>
      </c>
      <c r="I133" s="174" t="s">
        <v>3582</v>
      </c>
      <c r="J133" s="174">
        <v>50</v>
      </c>
      <c r="K133" s="218"/>
    </row>
    <row r="134" spans="2:11" customFormat="1" ht="15" customHeight="1" x14ac:dyDescent="0.2">
      <c r="B134" s="215"/>
      <c r="C134" s="174" t="s">
        <v>3599</v>
      </c>
      <c r="D134" s="174"/>
      <c r="E134" s="174"/>
      <c r="F134" s="195" t="s">
        <v>3586</v>
      </c>
      <c r="G134" s="174"/>
      <c r="H134" s="174" t="s">
        <v>3620</v>
      </c>
      <c r="I134" s="174" t="s">
        <v>3582</v>
      </c>
      <c r="J134" s="174">
        <v>50</v>
      </c>
      <c r="K134" s="218"/>
    </row>
    <row r="135" spans="2:11" customFormat="1" ht="15" customHeight="1" x14ac:dyDescent="0.2">
      <c r="B135" s="215"/>
      <c r="C135" s="174" t="s">
        <v>3605</v>
      </c>
      <c r="D135" s="174"/>
      <c r="E135" s="174"/>
      <c r="F135" s="195" t="s">
        <v>3586</v>
      </c>
      <c r="G135" s="174"/>
      <c r="H135" s="174" t="s">
        <v>3620</v>
      </c>
      <c r="I135" s="174" t="s">
        <v>3582</v>
      </c>
      <c r="J135" s="174">
        <v>50</v>
      </c>
      <c r="K135" s="218"/>
    </row>
    <row r="136" spans="2:11" customFormat="1" ht="15" customHeight="1" x14ac:dyDescent="0.2">
      <c r="B136" s="215"/>
      <c r="C136" s="174" t="s">
        <v>3607</v>
      </c>
      <c r="D136" s="174"/>
      <c r="E136" s="174"/>
      <c r="F136" s="195" t="s">
        <v>3586</v>
      </c>
      <c r="G136" s="174"/>
      <c r="H136" s="174" t="s">
        <v>3620</v>
      </c>
      <c r="I136" s="174" t="s">
        <v>3582</v>
      </c>
      <c r="J136" s="174">
        <v>50</v>
      </c>
      <c r="K136" s="218"/>
    </row>
    <row r="137" spans="2:11" customFormat="1" ht="15" customHeight="1" x14ac:dyDescent="0.2">
      <c r="B137" s="215"/>
      <c r="C137" s="174" t="s">
        <v>3608</v>
      </c>
      <c r="D137" s="174"/>
      <c r="E137" s="174"/>
      <c r="F137" s="195" t="s">
        <v>3586</v>
      </c>
      <c r="G137" s="174"/>
      <c r="H137" s="174" t="s">
        <v>3633</v>
      </c>
      <c r="I137" s="174" t="s">
        <v>3582</v>
      </c>
      <c r="J137" s="174">
        <v>255</v>
      </c>
      <c r="K137" s="218"/>
    </row>
    <row r="138" spans="2:11" customFormat="1" ht="15" customHeight="1" x14ac:dyDescent="0.2">
      <c r="B138" s="215"/>
      <c r="C138" s="174" t="s">
        <v>3610</v>
      </c>
      <c r="D138" s="174"/>
      <c r="E138" s="174"/>
      <c r="F138" s="195" t="s">
        <v>3580</v>
      </c>
      <c r="G138" s="174"/>
      <c r="H138" s="174" t="s">
        <v>3634</v>
      </c>
      <c r="I138" s="174" t="s">
        <v>3612</v>
      </c>
      <c r="J138" s="174"/>
      <c r="K138" s="218"/>
    </row>
    <row r="139" spans="2:11" customFormat="1" ht="15" customHeight="1" x14ac:dyDescent="0.2">
      <c r="B139" s="215"/>
      <c r="C139" s="174" t="s">
        <v>3613</v>
      </c>
      <c r="D139" s="174"/>
      <c r="E139" s="174"/>
      <c r="F139" s="195" t="s">
        <v>3580</v>
      </c>
      <c r="G139" s="174"/>
      <c r="H139" s="174" t="s">
        <v>3635</v>
      </c>
      <c r="I139" s="174" t="s">
        <v>3615</v>
      </c>
      <c r="J139" s="174"/>
      <c r="K139" s="218"/>
    </row>
    <row r="140" spans="2:11" customFormat="1" ht="15" customHeight="1" x14ac:dyDescent="0.2">
      <c r="B140" s="215"/>
      <c r="C140" s="174" t="s">
        <v>3616</v>
      </c>
      <c r="D140" s="174"/>
      <c r="E140" s="174"/>
      <c r="F140" s="195" t="s">
        <v>3580</v>
      </c>
      <c r="G140" s="174"/>
      <c r="H140" s="174" t="s">
        <v>3616</v>
      </c>
      <c r="I140" s="174" t="s">
        <v>3615</v>
      </c>
      <c r="J140" s="174"/>
      <c r="K140" s="218"/>
    </row>
    <row r="141" spans="2:11" customFormat="1" ht="15" customHeight="1" x14ac:dyDescent="0.2">
      <c r="B141" s="215"/>
      <c r="C141" s="174" t="s">
        <v>34</v>
      </c>
      <c r="D141" s="174"/>
      <c r="E141" s="174"/>
      <c r="F141" s="195" t="s">
        <v>3580</v>
      </c>
      <c r="G141" s="174"/>
      <c r="H141" s="174" t="s">
        <v>3636</v>
      </c>
      <c r="I141" s="174" t="s">
        <v>3615</v>
      </c>
      <c r="J141" s="174"/>
      <c r="K141" s="218"/>
    </row>
    <row r="142" spans="2:11" customFormat="1" ht="15" customHeight="1" x14ac:dyDescent="0.2">
      <c r="B142" s="215"/>
      <c r="C142" s="174" t="s">
        <v>3637</v>
      </c>
      <c r="D142" s="174"/>
      <c r="E142" s="174"/>
      <c r="F142" s="195" t="s">
        <v>3580</v>
      </c>
      <c r="G142" s="174"/>
      <c r="H142" s="174" t="s">
        <v>3638</v>
      </c>
      <c r="I142" s="174" t="s">
        <v>3615</v>
      </c>
      <c r="J142" s="174"/>
      <c r="K142" s="218"/>
    </row>
    <row r="143" spans="2:11" customFormat="1" ht="15" customHeight="1" x14ac:dyDescent="0.2">
      <c r="B143" s="219"/>
      <c r="C143" s="220"/>
      <c r="D143" s="220"/>
      <c r="E143" s="220"/>
      <c r="F143" s="220"/>
      <c r="G143" s="220"/>
      <c r="H143" s="220"/>
      <c r="I143" s="220"/>
      <c r="J143" s="220"/>
      <c r="K143" s="221"/>
    </row>
    <row r="144" spans="2:11" customFormat="1" ht="18.75" customHeight="1" x14ac:dyDescent="0.2">
      <c r="B144" s="206"/>
      <c r="C144" s="206"/>
      <c r="D144" s="206"/>
      <c r="E144" s="206"/>
      <c r="F144" s="207"/>
      <c r="G144" s="206"/>
      <c r="H144" s="206"/>
      <c r="I144" s="206"/>
      <c r="J144" s="206"/>
      <c r="K144" s="206"/>
    </row>
    <row r="145" spans="2:11" customFormat="1" ht="18.75" customHeight="1" x14ac:dyDescent="0.2">
      <c r="B145" s="181"/>
      <c r="C145" s="181"/>
      <c r="D145" s="181"/>
      <c r="E145" s="181"/>
      <c r="F145" s="181"/>
      <c r="G145" s="181"/>
      <c r="H145" s="181"/>
      <c r="I145" s="181"/>
      <c r="J145" s="181"/>
      <c r="K145" s="181"/>
    </row>
    <row r="146" spans="2:11" customFormat="1" ht="7.5" customHeight="1" x14ac:dyDescent="0.2">
      <c r="B146" s="182"/>
      <c r="C146" s="183"/>
      <c r="D146" s="183"/>
      <c r="E146" s="183"/>
      <c r="F146" s="183"/>
      <c r="G146" s="183"/>
      <c r="H146" s="183"/>
      <c r="I146" s="183"/>
      <c r="J146" s="183"/>
      <c r="K146" s="184"/>
    </row>
    <row r="147" spans="2:11" customFormat="1" ht="45" customHeight="1" x14ac:dyDescent="0.2">
      <c r="B147" s="185"/>
      <c r="C147" s="293" t="s">
        <v>3639</v>
      </c>
      <c r="D147" s="293"/>
      <c r="E147" s="293"/>
      <c r="F147" s="293"/>
      <c r="G147" s="293"/>
      <c r="H147" s="293"/>
      <c r="I147" s="293"/>
      <c r="J147" s="293"/>
      <c r="K147" s="186"/>
    </row>
    <row r="148" spans="2:11" customFormat="1" ht="17.25" customHeight="1" x14ac:dyDescent="0.2">
      <c r="B148" s="185"/>
      <c r="C148" s="187" t="s">
        <v>3574</v>
      </c>
      <c r="D148" s="187"/>
      <c r="E148" s="187"/>
      <c r="F148" s="187" t="s">
        <v>3575</v>
      </c>
      <c r="G148" s="188"/>
      <c r="H148" s="187" t="s">
        <v>50</v>
      </c>
      <c r="I148" s="187" t="s">
        <v>53</v>
      </c>
      <c r="J148" s="187" t="s">
        <v>3576</v>
      </c>
      <c r="K148" s="186"/>
    </row>
    <row r="149" spans="2:11" customFormat="1" ht="17.25" customHeight="1" x14ac:dyDescent="0.2">
      <c r="B149" s="185"/>
      <c r="C149" s="189" t="s">
        <v>3577</v>
      </c>
      <c r="D149" s="189"/>
      <c r="E149" s="189"/>
      <c r="F149" s="190" t="s">
        <v>3578</v>
      </c>
      <c r="G149" s="191"/>
      <c r="H149" s="189"/>
      <c r="I149" s="189"/>
      <c r="J149" s="189" t="s">
        <v>3579</v>
      </c>
      <c r="K149" s="186"/>
    </row>
    <row r="150" spans="2:11" customFormat="1" ht="5.25" customHeight="1" x14ac:dyDescent="0.2">
      <c r="B150" s="197"/>
      <c r="C150" s="192"/>
      <c r="D150" s="192"/>
      <c r="E150" s="192"/>
      <c r="F150" s="192"/>
      <c r="G150" s="193"/>
      <c r="H150" s="192"/>
      <c r="I150" s="192"/>
      <c r="J150" s="192"/>
      <c r="K150" s="218"/>
    </row>
    <row r="151" spans="2:11" customFormat="1" ht="15" customHeight="1" x14ac:dyDescent="0.2">
      <c r="B151" s="197"/>
      <c r="C151" s="222" t="s">
        <v>3583</v>
      </c>
      <c r="D151" s="174"/>
      <c r="E151" s="174"/>
      <c r="F151" s="223" t="s">
        <v>3580</v>
      </c>
      <c r="G151" s="174"/>
      <c r="H151" s="222" t="s">
        <v>3620</v>
      </c>
      <c r="I151" s="222" t="s">
        <v>3582</v>
      </c>
      <c r="J151" s="222">
        <v>120</v>
      </c>
      <c r="K151" s="218"/>
    </row>
    <row r="152" spans="2:11" customFormat="1" ht="15" customHeight="1" x14ac:dyDescent="0.2">
      <c r="B152" s="197"/>
      <c r="C152" s="222" t="s">
        <v>3629</v>
      </c>
      <c r="D152" s="174"/>
      <c r="E152" s="174"/>
      <c r="F152" s="223" t="s">
        <v>3580</v>
      </c>
      <c r="G152" s="174"/>
      <c r="H152" s="222" t="s">
        <v>3640</v>
      </c>
      <c r="I152" s="222" t="s">
        <v>3582</v>
      </c>
      <c r="J152" s="222" t="s">
        <v>3631</v>
      </c>
      <c r="K152" s="218"/>
    </row>
    <row r="153" spans="2:11" customFormat="1" ht="15" customHeight="1" x14ac:dyDescent="0.2">
      <c r="B153" s="197"/>
      <c r="C153" s="222" t="s">
        <v>3528</v>
      </c>
      <c r="D153" s="174"/>
      <c r="E153" s="174"/>
      <c r="F153" s="223" t="s">
        <v>3580</v>
      </c>
      <c r="G153" s="174"/>
      <c r="H153" s="222" t="s">
        <v>3641</v>
      </c>
      <c r="I153" s="222" t="s">
        <v>3582</v>
      </c>
      <c r="J153" s="222" t="s">
        <v>3631</v>
      </c>
      <c r="K153" s="218"/>
    </row>
    <row r="154" spans="2:11" customFormat="1" ht="15" customHeight="1" x14ac:dyDescent="0.2">
      <c r="B154" s="197"/>
      <c r="C154" s="222" t="s">
        <v>3585</v>
      </c>
      <c r="D154" s="174"/>
      <c r="E154" s="174"/>
      <c r="F154" s="223" t="s">
        <v>3586</v>
      </c>
      <c r="G154" s="174"/>
      <c r="H154" s="222" t="s">
        <v>3620</v>
      </c>
      <c r="I154" s="222" t="s">
        <v>3582</v>
      </c>
      <c r="J154" s="222">
        <v>50</v>
      </c>
      <c r="K154" s="218"/>
    </row>
    <row r="155" spans="2:11" customFormat="1" ht="15" customHeight="1" x14ac:dyDescent="0.2">
      <c r="B155" s="197"/>
      <c r="C155" s="222" t="s">
        <v>3588</v>
      </c>
      <c r="D155" s="174"/>
      <c r="E155" s="174"/>
      <c r="F155" s="223" t="s">
        <v>3580</v>
      </c>
      <c r="G155" s="174"/>
      <c r="H155" s="222" t="s">
        <v>3620</v>
      </c>
      <c r="I155" s="222" t="s">
        <v>3590</v>
      </c>
      <c r="J155" s="222"/>
      <c r="K155" s="218"/>
    </row>
    <row r="156" spans="2:11" customFormat="1" ht="15" customHeight="1" x14ac:dyDescent="0.2">
      <c r="B156" s="197"/>
      <c r="C156" s="222" t="s">
        <v>3599</v>
      </c>
      <c r="D156" s="174"/>
      <c r="E156" s="174"/>
      <c r="F156" s="223" t="s">
        <v>3586</v>
      </c>
      <c r="G156" s="174"/>
      <c r="H156" s="222" t="s">
        <v>3620</v>
      </c>
      <c r="I156" s="222" t="s">
        <v>3582</v>
      </c>
      <c r="J156" s="222">
        <v>50</v>
      </c>
      <c r="K156" s="218"/>
    </row>
    <row r="157" spans="2:11" customFormat="1" ht="15" customHeight="1" x14ac:dyDescent="0.2">
      <c r="B157" s="197"/>
      <c r="C157" s="222" t="s">
        <v>3607</v>
      </c>
      <c r="D157" s="174"/>
      <c r="E157" s="174"/>
      <c r="F157" s="223" t="s">
        <v>3586</v>
      </c>
      <c r="G157" s="174"/>
      <c r="H157" s="222" t="s">
        <v>3620</v>
      </c>
      <c r="I157" s="222" t="s">
        <v>3582</v>
      </c>
      <c r="J157" s="222">
        <v>50</v>
      </c>
      <c r="K157" s="218"/>
    </row>
    <row r="158" spans="2:11" customFormat="1" ht="15" customHeight="1" x14ac:dyDescent="0.2">
      <c r="B158" s="197"/>
      <c r="C158" s="222" t="s">
        <v>3605</v>
      </c>
      <c r="D158" s="174"/>
      <c r="E158" s="174"/>
      <c r="F158" s="223" t="s">
        <v>3586</v>
      </c>
      <c r="G158" s="174"/>
      <c r="H158" s="222" t="s">
        <v>3620</v>
      </c>
      <c r="I158" s="222" t="s">
        <v>3582</v>
      </c>
      <c r="J158" s="222">
        <v>50</v>
      </c>
      <c r="K158" s="218"/>
    </row>
    <row r="159" spans="2:11" customFormat="1" ht="15" customHeight="1" x14ac:dyDescent="0.2">
      <c r="B159" s="197"/>
      <c r="C159" s="222" t="s">
        <v>95</v>
      </c>
      <c r="D159" s="174"/>
      <c r="E159" s="174"/>
      <c r="F159" s="223" t="s">
        <v>3580</v>
      </c>
      <c r="G159" s="174"/>
      <c r="H159" s="222" t="s">
        <v>3642</v>
      </c>
      <c r="I159" s="222" t="s">
        <v>3582</v>
      </c>
      <c r="J159" s="222" t="s">
        <v>3643</v>
      </c>
      <c r="K159" s="218"/>
    </row>
    <row r="160" spans="2:11" customFormat="1" ht="15" customHeight="1" x14ac:dyDescent="0.2">
      <c r="B160" s="197"/>
      <c r="C160" s="222" t="s">
        <v>3644</v>
      </c>
      <c r="D160" s="174"/>
      <c r="E160" s="174"/>
      <c r="F160" s="223" t="s">
        <v>3580</v>
      </c>
      <c r="G160" s="174"/>
      <c r="H160" s="222" t="s">
        <v>3645</v>
      </c>
      <c r="I160" s="222" t="s">
        <v>3615</v>
      </c>
      <c r="J160" s="222"/>
      <c r="K160" s="218"/>
    </row>
    <row r="161" spans="2:11" customFormat="1" ht="15" customHeight="1" x14ac:dyDescent="0.2">
      <c r="B161" s="224"/>
      <c r="C161" s="204"/>
      <c r="D161" s="204"/>
      <c r="E161" s="204"/>
      <c r="F161" s="204"/>
      <c r="G161" s="204"/>
      <c r="H161" s="204"/>
      <c r="I161" s="204"/>
      <c r="J161" s="204"/>
      <c r="K161" s="225"/>
    </row>
    <row r="162" spans="2:11" customFormat="1" ht="18.75" customHeight="1" x14ac:dyDescent="0.2">
      <c r="B162" s="206"/>
      <c r="C162" s="216"/>
      <c r="D162" s="216"/>
      <c r="E162" s="216"/>
      <c r="F162" s="226"/>
      <c r="G162" s="216"/>
      <c r="H162" s="216"/>
      <c r="I162" s="216"/>
      <c r="J162" s="216"/>
      <c r="K162" s="206"/>
    </row>
    <row r="163" spans="2:11" customFormat="1" ht="18.75" customHeight="1" x14ac:dyDescent="0.2">
      <c r="B163" s="181"/>
      <c r="C163" s="181"/>
      <c r="D163" s="181"/>
      <c r="E163" s="181"/>
      <c r="F163" s="181"/>
      <c r="G163" s="181"/>
      <c r="H163" s="181"/>
      <c r="I163" s="181"/>
      <c r="J163" s="181"/>
      <c r="K163" s="181"/>
    </row>
    <row r="164" spans="2:11" customFormat="1" ht="7.5" customHeight="1" x14ac:dyDescent="0.2">
      <c r="B164" s="163"/>
      <c r="C164" s="164"/>
      <c r="D164" s="164"/>
      <c r="E164" s="164"/>
      <c r="F164" s="164"/>
      <c r="G164" s="164"/>
      <c r="H164" s="164"/>
      <c r="I164" s="164"/>
      <c r="J164" s="164"/>
      <c r="K164" s="165"/>
    </row>
    <row r="165" spans="2:11" customFormat="1" ht="45" customHeight="1" x14ac:dyDescent="0.2">
      <c r="B165" s="166"/>
      <c r="C165" s="291" t="s">
        <v>3646</v>
      </c>
      <c r="D165" s="291"/>
      <c r="E165" s="291"/>
      <c r="F165" s="291"/>
      <c r="G165" s="291"/>
      <c r="H165" s="291"/>
      <c r="I165" s="291"/>
      <c r="J165" s="291"/>
      <c r="K165" s="167"/>
    </row>
    <row r="166" spans="2:11" customFormat="1" ht="17.25" customHeight="1" x14ac:dyDescent="0.2">
      <c r="B166" s="166"/>
      <c r="C166" s="187" t="s">
        <v>3574</v>
      </c>
      <c r="D166" s="187"/>
      <c r="E166" s="187"/>
      <c r="F166" s="187" t="s">
        <v>3575</v>
      </c>
      <c r="G166" s="227"/>
      <c r="H166" s="228" t="s">
        <v>50</v>
      </c>
      <c r="I166" s="228" t="s">
        <v>53</v>
      </c>
      <c r="J166" s="187" t="s">
        <v>3576</v>
      </c>
      <c r="K166" s="167"/>
    </row>
    <row r="167" spans="2:11" customFormat="1" ht="17.25" customHeight="1" x14ac:dyDescent="0.2">
      <c r="B167" s="168"/>
      <c r="C167" s="189" t="s">
        <v>3577</v>
      </c>
      <c r="D167" s="189"/>
      <c r="E167" s="189"/>
      <c r="F167" s="190" t="s">
        <v>3578</v>
      </c>
      <c r="G167" s="229"/>
      <c r="H167" s="230"/>
      <c r="I167" s="230"/>
      <c r="J167" s="189" t="s">
        <v>3579</v>
      </c>
      <c r="K167" s="169"/>
    </row>
    <row r="168" spans="2:11" customFormat="1" ht="5.25" customHeight="1" x14ac:dyDescent="0.2">
      <c r="B168" s="197"/>
      <c r="C168" s="192"/>
      <c r="D168" s="192"/>
      <c r="E168" s="192"/>
      <c r="F168" s="192"/>
      <c r="G168" s="193"/>
      <c r="H168" s="192"/>
      <c r="I168" s="192"/>
      <c r="J168" s="192"/>
      <c r="K168" s="218"/>
    </row>
    <row r="169" spans="2:11" customFormat="1" ht="15" customHeight="1" x14ac:dyDescent="0.2">
      <c r="B169" s="197"/>
      <c r="C169" s="174" t="s">
        <v>3583</v>
      </c>
      <c r="D169" s="174"/>
      <c r="E169" s="174"/>
      <c r="F169" s="195" t="s">
        <v>3580</v>
      </c>
      <c r="G169" s="174"/>
      <c r="H169" s="174" t="s">
        <v>3620</v>
      </c>
      <c r="I169" s="174" t="s">
        <v>3582</v>
      </c>
      <c r="J169" s="174">
        <v>120</v>
      </c>
      <c r="K169" s="218"/>
    </row>
    <row r="170" spans="2:11" customFormat="1" ht="15" customHeight="1" x14ac:dyDescent="0.2">
      <c r="B170" s="197"/>
      <c r="C170" s="174" t="s">
        <v>3629</v>
      </c>
      <c r="D170" s="174"/>
      <c r="E170" s="174"/>
      <c r="F170" s="195" t="s">
        <v>3580</v>
      </c>
      <c r="G170" s="174"/>
      <c r="H170" s="174" t="s">
        <v>3630</v>
      </c>
      <c r="I170" s="174" t="s">
        <v>3582</v>
      </c>
      <c r="J170" s="174" t="s">
        <v>3631</v>
      </c>
      <c r="K170" s="218"/>
    </row>
    <row r="171" spans="2:11" customFormat="1" ht="15" customHeight="1" x14ac:dyDescent="0.2">
      <c r="B171" s="197"/>
      <c r="C171" s="174" t="s">
        <v>3528</v>
      </c>
      <c r="D171" s="174"/>
      <c r="E171" s="174"/>
      <c r="F171" s="195" t="s">
        <v>3580</v>
      </c>
      <c r="G171" s="174"/>
      <c r="H171" s="174" t="s">
        <v>3647</v>
      </c>
      <c r="I171" s="174" t="s">
        <v>3582</v>
      </c>
      <c r="J171" s="174" t="s">
        <v>3631</v>
      </c>
      <c r="K171" s="218"/>
    </row>
    <row r="172" spans="2:11" customFormat="1" ht="15" customHeight="1" x14ac:dyDescent="0.2">
      <c r="B172" s="197"/>
      <c r="C172" s="174" t="s">
        <v>3585</v>
      </c>
      <c r="D172" s="174"/>
      <c r="E172" s="174"/>
      <c r="F172" s="195" t="s">
        <v>3586</v>
      </c>
      <c r="G172" s="174"/>
      <c r="H172" s="174" t="s">
        <v>3647</v>
      </c>
      <c r="I172" s="174" t="s">
        <v>3582</v>
      </c>
      <c r="J172" s="174">
        <v>50</v>
      </c>
      <c r="K172" s="218"/>
    </row>
    <row r="173" spans="2:11" customFormat="1" ht="15" customHeight="1" x14ac:dyDescent="0.2">
      <c r="B173" s="197"/>
      <c r="C173" s="174" t="s">
        <v>3588</v>
      </c>
      <c r="D173" s="174"/>
      <c r="E173" s="174"/>
      <c r="F173" s="195" t="s">
        <v>3580</v>
      </c>
      <c r="G173" s="174"/>
      <c r="H173" s="174" t="s">
        <v>3647</v>
      </c>
      <c r="I173" s="174" t="s">
        <v>3590</v>
      </c>
      <c r="J173" s="174"/>
      <c r="K173" s="218"/>
    </row>
    <row r="174" spans="2:11" customFormat="1" ht="15" customHeight="1" x14ac:dyDescent="0.2">
      <c r="B174" s="197"/>
      <c r="C174" s="174" t="s">
        <v>3599</v>
      </c>
      <c r="D174" s="174"/>
      <c r="E174" s="174"/>
      <c r="F174" s="195" t="s">
        <v>3586</v>
      </c>
      <c r="G174" s="174"/>
      <c r="H174" s="174" t="s">
        <v>3647</v>
      </c>
      <c r="I174" s="174" t="s">
        <v>3582</v>
      </c>
      <c r="J174" s="174">
        <v>50</v>
      </c>
      <c r="K174" s="218"/>
    </row>
    <row r="175" spans="2:11" customFormat="1" ht="15" customHeight="1" x14ac:dyDescent="0.2">
      <c r="B175" s="197"/>
      <c r="C175" s="174" t="s">
        <v>3607</v>
      </c>
      <c r="D175" s="174"/>
      <c r="E175" s="174"/>
      <c r="F175" s="195" t="s">
        <v>3586</v>
      </c>
      <c r="G175" s="174"/>
      <c r="H175" s="174" t="s">
        <v>3647</v>
      </c>
      <c r="I175" s="174" t="s">
        <v>3582</v>
      </c>
      <c r="J175" s="174">
        <v>50</v>
      </c>
      <c r="K175" s="218"/>
    </row>
    <row r="176" spans="2:11" customFormat="1" ht="15" customHeight="1" x14ac:dyDescent="0.2">
      <c r="B176" s="197"/>
      <c r="C176" s="174" t="s">
        <v>3605</v>
      </c>
      <c r="D176" s="174"/>
      <c r="E176" s="174"/>
      <c r="F176" s="195" t="s">
        <v>3586</v>
      </c>
      <c r="G176" s="174"/>
      <c r="H176" s="174" t="s">
        <v>3647</v>
      </c>
      <c r="I176" s="174" t="s">
        <v>3582</v>
      </c>
      <c r="J176" s="174">
        <v>50</v>
      </c>
      <c r="K176" s="218"/>
    </row>
    <row r="177" spans="2:11" customFormat="1" ht="15" customHeight="1" x14ac:dyDescent="0.2">
      <c r="B177" s="197"/>
      <c r="C177" s="174" t="s">
        <v>101</v>
      </c>
      <c r="D177" s="174"/>
      <c r="E177" s="174"/>
      <c r="F177" s="195" t="s">
        <v>3580</v>
      </c>
      <c r="G177" s="174"/>
      <c r="H177" s="174" t="s">
        <v>3648</v>
      </c>
      <c r="I177" s="174" t="s">
        <v>3649</v>
      </c>
      <c r="J177" s="174"/>
      <c r="K177" s="218"/>
    </row>
    <row r="178" spans="2:11" customFormat="1" ht="15" customHeight="1" x14ac:dyDescent="0.2">
      <c r="B178" s="197"/>
      <c r="C178" s="174" t="s">
        <v>53</v>
      </c>
      <c r="D178" s="174"/>
      <c r="E178" s="174"/>
      <c r="F178" s="195" t="s">
        <v>3580</v>
      </c>
      <c r="G178" s="174"/>
      <c r="H178" s="174" t="s">
        <v>3650</v>
      </c>
      <c r="I178" s="174" t="s">
        <v>3651</v>
      </c>
      <c r="J178" s="174">
        <v>1</v>
      </c>
      <c r="K178" s="218"/>
    </row>
    <row r="179" spans="2:11" customFormat="1" ht="15" customHeight="1" x14ac:dyDescent="0.2">
      <c r="B179" s="197"/>
      <c r="C179" s="174" t="s">
        <v>49</v>
      </c>
      <c r="D179" s="174"/>
      <c r="E179" s="174"/>
      <c r="F179" s="195" t="s">
        <v>3580</v>
      </c>
      <c r="G179" s="174"/>
      <c r="H179" s="174" t="s">
        <v>3652</v>
      </c>
      <c r="I179" s="174" t="s">
        <v>3582</v>
      </c>
      <c r="J179" s="174">
        <v>20</v>
      </c>
      <c r="K179" s="218"/>
    </row>
    <row r="180" spans="2:11" customFormat="1" ht="15" customHeight="1" x14ac:dyDescent="0.2">
      <c r="B180" s="197"/>
      <c r="C180" s="174" t="s">
        <v>50</v>
      </c>
      <c r="D180" s="174"/>
      <c r="E180" s="174"/>
      <c r="F180" s="195" t="s">
        <v>3580</v>
      </c>
      <c r="G180" s="174"/>
      <c r="H180" s="174" t="s">
        <v>3653</v>
      </c>
      <c r="I180" s="174" t="s">
        <v>3582</v>
      </c>
      <c r="J180" s="174">
        <v>255</v>
      </c>
      <c r="K180" s="218"/>
    </row>
    <row r="181" spans="2:11" customFormat="1" ht="15" customHeight="1" x14ac:dyDescent="0.2">
      <c r="B181" s="197"/>
      <c r="C181" s="174" t="s">
        <v>102</v>
      </c>
      <c r="D181" s="174"/>
      <c r="E181" s="174"/>
      <c r="F181" s="195" t="s">
        <v>3580</v>
      </c>
      <c r="G181" s="174"/>
      <c r="H181" s="174" t="s">
        <v>3544</v>
      </c>
      <c r="I181" s="174" t="s">
        <v>3582</v>
      </c>
      <c r="J181" s="174">
        <v>10</v>
      </c>
      <c r="K181" s="218"/>
    </row>
    <row r="182" spans="2:11" customFormat="1" ht="15" customHeight="1" x14ac:dyDescent="0.2">
      <c r="B182" s="197"/>
      <c r="C182" s="174" t="s">
        <v>103</v>
      </c>
      <c r="D182" s="174"/>
      <c r="E182" s="174"/>
      <c r="F182" s="195" t="s">
        <v>3580</v>
      </c>
      <c r="G182" s="174"/>
      <c r="H182" s="174" t="s">
        <v>3654</v>
      </c>
      <c r="I182" s="174" t="s">
        <v>3615</v>
      </c>
      <c r="J182" s="174"/>
      <c r="K182" s="218"/>
    </row>
    <row r="183" spans="2:11" customFormat="1" ht="15" customHeight="1" x14ac:dyDescent="0.2">
      <c r="B183" s="197"/>
      <c r="C183" s="174" t="s">
        <v>3655</v>
      </c>
      <c r="D183" s="174"/>
      <c r="E183" s="174"/>
      <c r="F183" s="195" t="s">
        <v>3580</v>
      </c>
      <c r="G183" s="174"/>
      <c r="H183" s="174" t="s">
        <v>3656</v>
      </c>
      <c r="I183" s="174" t="s">
        <v>3615</v>
      </c>
      <c r="J183" s="174"/>
      <c r="K183" s="218"/>
    </row>
    <row r="184" spans="2:11" customFormat="1" ht="15" customHeight="1" x14ac:dyDescent="0.2">
      <c r="B184" s="197"/>
      <c r="C184" s="174" t="s">
        <v>3644</v>
      </c>
      <c r="D184" s="174"/>
      <c r="E184" s="174"/>
      <c r="F184" s="195" t="s">
        <v>3580</v>
      </c>
      <c r="G184" s="174"/>
      <c r="H184" s="174" t="s">
        <v>3657</v>
      </c>
      <c r="I184" s="174" t="s">
        <v>3615</v>
      </c>
      <c r="J184" s="174"/>
      <c r="K184" s="218"/>
    </row>
    <row r="185" spans="2:11" customFormat="1" ht="15" customHeight="1" x14ac:dyDescent="0.2">
      <c r="B185" s="197"/>
      <c r="C185" s="174" t="s">
        <v>105</v>
      </c>
      <c r="D185" s="174"/>
      <c r="E185" s="174"/>
      <c r="F185" s="195" t="s">
        <v>3586</v>
      </c>
      <c r="G185" s="174"/>
      <c r="H185" s="174" t="s">
        <v>3658</v>
      </c>
      <c r="I185" s="174" t="s">
        <v>3582</v>
      </c>
      <c r="J185" s="174">
        <v>50</v>
      </c>
      <c r="K185" s="218"/>
    </row>
    <row r="186" spans="2:11" customFormat="1" ht="15" customHeight="1" x14ac:dyDescent="0.2">
      <c r="B186" s="197"/>
      <c r="C186" s="174" t="s">
        <v>3659</v>
      </c>
      <c r="D186" s="174"/>
      <c r="E186" s="174"/>
      <c r="F186" s="195" t="s">
        <v>3586</v>
      </c>
      <c r="G186" s="174"/>
      <c r="H186" s="174" t="s">
        <v>3660</v>
      </c>
      <c r="I186" s="174" t="s">
        <v>3661</v>
      </c>
      <c r="J186" s="174"/>
      <c r="K186" s="218"/>
    </row>
    <row r="187" spans="2:11" customFormat="1" ht="15" customHeight="1" x14ac:dyDescent="0.2">
      <c r="B187" s="197"/>
      <c r="C187" s="174" t="s">
        <v>3662</v>
      </c>
      <c r="D187" s="174"/>
      <c r="E187" s="174"/>
      <c r="F187" s="195" t="s">
        <v>3586</v>
      </c>
      <c r="G187" s="174"/>
      <c r="H187" s="174" t="s">
        <v>3663</v>
      </c>
      <c r="I187" s="174" t="s">
        <v>3661</v>
      </c>
      <c r="J187" s="174"/>
      <c r="K187" s="218"/>
    </row>
    <row r="188" spans="2:11" customFormat="1" ht="15" customHeight="1" x14ac:dyDescent="0.2">
      <c r="B188" s="197"/>
      <c r="C188" s="174" t="s">
        <v>3664</v>
      </c>
      <c r="D188" s="174"/>
      <c r="E188" s="174"/>
      <c r="F188" s="195" t="s">
        <v>3586</v>
      </c>
      <c r="G188" s="174"/>
      <c r="H188" s="174" t="s">
        <v>3665</v>
      </c>
      <c r="I188" s="174" t="s">
        <v>3661</v>
      </c>
      <c r="J188" s="174"/>
      <c r="K188" s="218"/>
    </row>
    <row r="189" spans="2:11" customFormat="1" ht="15" customHeight="1" x14ac:dyDescent="0.2">
      <c r="B189" s="197"/>
      <c r="C189" s="231" t="s">
        <v>3666</v>
      </c>
      <c r="D189" s="174"/>
      <c r="E189" s="174"/>
      <c r="F189" s="195" t="s">
        <v>3586</v>
      </c>
      <c r="G189" s="174"/>
      <c r="H189" s="174" t="s">
        <v>3667</v>
      </c>
      <c r="I189" s="174" t="s">
        <v>3668</v>
      </c>
      <c r="J189" s="232" t="s">
        <v>3669</v>
      </c>
      <c r="K189" s="218"/>
    </row>
    <row r="190" spans="2:11" customFormat="1" ht="15" customHeight="1" x14ac:dyDescent="0.2">
      <c r="B190" s="233"/>
      <c r="C190" s="234" t="s">
        <v>3670</v>
      </c>
      <c r="D190" s="235"/>
      <c r="E190" s="235"/>
      <c r="F190" s="236" t="s">
        <v>3586</v>
      </c>
      <c r="G190" s="235"/>
      <c r="H190" s="235" t="s">
        <v>3671</v>
      </c>
      <c r="I190" s="235" t="s">
        <v>3668</v>
      </c>
      <c r="J190" s="237" t="s">
        <v>3669</v>
      </c>
      <c r="K190" s="238"/>
    </row>
    <row r="191" spans="2:11" customFormat="1" ht="15" customHeight="1" x14ac:dyDescent="0.2">
      <c r="B191" s="197"/>
      <c r="C191" s="231" t="s">
        <v>38</v>
      </c>
      <c r="D191" s="174"/>
      <c r="E191" s="174"/>
      <c r="F191" s="195" t="s">
        <v>3580</v>
      </c>
      <c r="G191" s="174"/>
      <c r="H191" s="171" t="s">
        <v>3672</v>
      </c>
      <c r="I191" s="174" t="s">
        <v>3673</v>
      </c>
      <c r="J191" s="174"/>
      <c r="K191" s="218"/>
    </row>
    <row r="192" spans="2:11" customFormat="1" ht="15" customHeight="1" x14ac:dyDescent="0.2">
      <c r="B192" s="197"/>
      <c r="C192" s="231" t="s">
        <v>3674</v>
      </c>
      <c r="D192" s="174"/>
      <c r="E192" s="174"/>
      <c r="F192" s="195" t="s">
        <v>3580</v>
      </c>
      <c r="G192" s="174"/>
      <c r="H192" s="174" t="s">
        <v>3675</v>
      </c>
      <c r="I192" s="174" t="s">
        <v>3615</v>
      </c>
      <c r="J192" s="174"/>
      <c r="K192" s="218"/>
    </row>
    <row r="193" spans="2:11" customFormat="1" ht="15" customHeight="1" x14ac:dyDescent="0.2">
      <c r="B193" s="197"/>
      <c r="C193" s="231" t="s">
        <v>3676</v>
      </c>
      <c r="D193" s="174"/>
      <c r="E193" s="174"/>
      <c r="F193" s="195" t="s">
        <v>3580</v>
      </c>
      <c r="G193" s="174"/>
      <c r="H193" s="174" t="s">
        <v>3677</v>
      </c>
      <c r="I193" s="174" t="s">
        <v>3615</v>
      </c>
      <c r="J193" s="174"/>
      <c r="K193" s="218"/>
    </row>
    <row r="194" spans="2:11" customFormat="1" ht="15" customHeight="1" x14ac:dyDescent="0.2">
      <c r="B194" s="197"/>
      <c r="C194" s="231" t="s">
        <v>3678</v>
      </c>
      <c r="D194" s="174"/>
      <c r="E194" s="174"/>
      <c r="F194" s="195" t="s">
        <v>3586</v>
      </c>
      <c r="G194" s="174"/>
      <c r="H194" s="174" t="s">
        <v>3679</v>
      </c>
      <c r="I194" s="174" t="s">
        <v>3615</v>
      </c>
      <c r="J194" s="174"/>
      <c r="K194" s="218"/>
    </row>
    <row r="195" spans="2:11" customFormat="1" ht="15" customHeight="1" x14ac:dyDescent="0.2">
      <c r="B195" s="224"/>
      <c r="C195" s="239"/>
      <c r="D195" s="204"/>
      <c r="E195" s="204"/>
      <c r="F195" s="204"/>
      <c r="G195" s="204"/>
      <c r="H195" s="204"/>
      <c r="I195" s="204"/>
      <c r="J195" s="204"/>
      <c r="K195" s="225"/>
    </row>
    <row r="196" spans="2:11" customFormat="1" ht="18.75" customHeight="1" x14ac:dyDescent="0.2">
      <c r="B196" s="206"/>
      <c r="C196" s="216"/>
      <c r="D196" s="216"/>
      <c r="E196" s="216"/>
      <c r="F196" s="226"/>
      <c r="G196" s="216"/>
      <c r="H196" s="216"/>
      <c r="I196" s="216"/>
      <c r="J196" s="216"/>
      <c r="K196" s="206"/>
    </row>
    <row r="197" spans="2:11" customFormat="1" ht="18.75" customHeight="1" x14ac:dyDescent="0.2">
      <c r="B197" s="206"/>
      <c r="C197" s="216"/>
      <c r="D197" s="216"/>
      <c r="E197" s="216"/>
      <c r="F197" s="226"/>
      <c r="G197" s="216"/>
      <c r="H197" s="216"/>
      <c r="I197" s="216"/>
      <c r="J197" s="216"/>
      <c r="K197" s="206"/>
    </row>
    <row r="198" spans="2:11" customFormat="1" ht="18.75" customHeight="1" x14ac:dyDescent="0.2">
      <c r="B198" s="181"/>
      <c r="C198" s="181"/>
      <c r="D198" s="181"/>
      <c r="E198" s="181"/>
      <c r="F198" s="181"/>
      <c r="G198" s="181"/>
      <c r="H198" s="181"/>
      <c r="I198" s="181"/>
      <c r="J198" s="181"/>
      <c r="K198" s="181"/>
    </row>
    <row r="199" spans="2:11" customFormat="1" ht="13.5" x14ac:dyDescent="0.2">
      <c r="B199" s="163"/>
      <c r="C199" s="164"/>
      <c r="D199" s="164"/>
      <c r="E199" s="164"/>
      <c r="F199" s="164"/>
      <c r="G199" s="164"/>
      <c r="H199" s="164"/>
      <c r="I199" s="164"/>
      <c r="J199" s="164"/>
      <c r="K199" s="165"/>
    </row>
    <row r="200" spans="2:11" customFormat="1" ht="21" x14ac:dyDescent="0.2">
      <c r="B200" s="166"/>
      <c r="C200" s="291" t="s">
        <v>3680</v>
      </c>
      <c r="D200" s="291"/>
      <c r="E200" s="291"/>
      <c r="F200" s="291"/>
      <c r="G200" s="291"/>
      <c r="H200" s="291"/>
      <c r="I200" s="291"/>
      <c r="J200" s="291"/>
      <c r="K200" s="167"/>
    </row>
    <row r="201" spans="2:11" customFormat="1" ht="25.5" customHeight="1" x14ac:dyDescent="0.3">
      <c r="B201" s="166"/>
      <c r="C201" s="240" t="s">
        <v>3681</v>
      </c>
      <c r="D201" s="240"/>
      <c r="E201" s="240"/>
      <c r="F201" s="240" t="s">
        <v>3682</v>
      </c>
      <c r="G201" s="241"/>
      <c r="H201" s="292" t="s">
        <v>3683</v>
      </c>
      <c r="I201" s="292"/>
      <c r="J201" s="292"/>
      <c r="K201" s="167"/>
    </row>
    <row r="202" spans="2:11" customFormat="1" ht="5.25" customHeight="1" x14ac:dyDescent="0.2">
      <c r="B202" s="197"/>
      <c r="C202" s="192"/>
      <c r="D202" s="192"/>
      <c r="E202" s="192"/>
      <c r="F202" s="192"/>
      <c r="G202" s="216"/>
      <c r="H202" s="192"/>
      <c r="I202" s="192"/>
      <c r="J202" s="192"/>
      <c r="K202" s="218"/>
    </row>
    <row r="203" spans="2:11" customFormat="1" ht="15" customHeight="1" x14ac:dyDescent="0.2">
      <c r="B203" s="197"/>
      <c r="C203" s="174" t="s">
        <v>3673</v>
      </c>
      <c r="D203" s="174"/>
      <c r="E203" s="174"/>
      <c r="F203" s="195" t="s">
        <v>39</v>
      </c>
      <c r="G203" s="174"/>
      <c r="H203" s="290" t="s">
        <v>3684</v>
      </c>
      <c r="I203" s="290"/>
      <c r="J203" s="290"/>
      <c r="K203" s="218"/>
    </row>
    <row r="204" spans="2:11" customFormat="1" ht="15" customHeight="1" x14ac:dyDescent="0.2">
      <c r="B204" s="197"/>
      <c r="C204" s="174"/>
      <c r="D204" s="174"/>
      <c r="E204" s="174"/>
      <c r="F204" s="195" t="s">
        <v>40</v>
      </c>
      <c r="G204" s="174"/>
      <c r="H204" s="290" t="s">
        <v>3685</v>
      </c>
      <c r="I204" s="290"/>
      <c r="J204" s="290"/>
      <c r="K204" s="218"/>
    </row>
    <row r="205" spans="2:11" customFormat="1" ht="15" customHeight="1" x14ac:dyDescent="0.2">
      <c r="B205" s="197"/>
      <c r="C205" s="174"/>
      <c r="D205" s="174"/>
      <c r="E205" s="174"/>
      <c r="F205" s="195" t="s">
        <v>43</v>
      </c>
      <c r="G205" s="174"/>
      <c r="H205" s="290" t="s">
        <v>3686</v>
      </c>
      <c r="I205" s="290"/>
      <c r="J205" s="290"/>
      <c r="K205" s="218"/>
    </row>
    <row r="206" spans="2:11" customFormat="1" ht="15" customHeight="1" x14ac:dyDescent="0.2">
      <c r="B206" s="197"/>
      <c r="C206" s="174"/>
      <c r="D206" s="174"/>
      <c r="E206" s="174"/>
      <c r="F206" s="195" t="s">
        <v>41</v>
      </c>
      <c r="G206" s="174"/>
      <c r="H206" s="290" t="s">
        <v>3687</v>
      </c>
      <c r="I206" s="290"/>
      <c r="J206" s="290"/>
      <c r="K206" s="218"/>
    </row>
    <row r="207" spans="2:11" customFormat="1" ht="15" customHeight="1" x14ac:dyDescent="0.2">
      <c r="B207" s="197"/>
      <c r="C207" s="174"/>
      <c r="D207" s="174"/>
      <c r="E207" s="174"/>
      <c r="F207" s="195" t="s">
        <v>42</v>
      </c>
      <c r="G207" s="174"/>
      <c r="H207" s="290" t="s">
        <v>3688</v>
      </c>
      <c r="I207" s="290"/>
      <c r="J207" s="290"/>
      <c r="K207" s="218"/>
    </row>
    <row r="208" spans="2:11" customFormat="1" ht="15" customHeight="1" x14ac:dyDescent="0.2">
      <c r="B208" s="197"/>
      <c r="C208" s="174"/>
      <c r="D208" s="174"/>
      <c r="E208" s="174"/>
      <c r="F208" s="195"/>
      <c r="G208" s="174"/>
      <c r="H208" s="174"/>
      <c r="I208" s="174"/>
      <c r="J208" s="174"/>
      <c r="K208" s="218"/>
    </row>
    <row r="209" spans="2:11" customFormat="1" ht="15" customHeight="1" x14ac:dyDescent="0.2">
      <c r="B209" s="197"/>
      <c r="C209" s="174" t="s">
        <v>3627</v>
      </c>
      <c r="D209" s="174"/>
      <c r="E209" s="174"/>
      <c r="F209" s="195" t="s">
        <v>75</v>
      </c>
      <c r="G209" s="174"/>
      <c r="H209" s="290" t="s">
        <v>3689</v>
      </c>
      <c r="I209" s="290"/>
      <c r="J209" s="290"/>
      <c r="K209" s="218"/>
    </row>
    <row r="210" spans="2:11" customFormat="1" ht="15" customHeight="1" x14ac:dyDescent="0.2">
      <c r="B210" s="197"/>
      <c r="C210" s="174"/>
      <c r="D210" s="174"/>
      <c r="E210" s="174"/>
      <c r="F210" s="195" t="s">
        <v>3525</v>
      </c>
      <c r="G210" s="174"/>
      <c r="H210" s="290" t="s">
        <v>3526</v>
      </c>
      <c r="I210" s="290"/>
      <c r="J210" s="290"/>
      <c r="K210" s="218"/>
    </row>
    <row r="211" spans="2:11" customFormat="1" ht="15" customHeight="1" x14ac:dyDescent="0.2">
      <c r="B211" s="197"/>
      <c r="C211" s="174"/>
      <c r="D211" s="174"/>
      <c r="E211" s="174"/>
      <c r="F211" s="195" t="s">
        <v>3523</v>
      </c>
      <c r="G211" s="174"/>
      <c r="H211" s="290" t="s">
        <v>3690</v>
      </c>
      <c r="I211" s="290"/>
      <c r="J211" s="290"/>
      <c r="K211" s="218"/>
    </row>
    <row r="212" spans="2:11" customFormat="1" ht="15" customHeight="1" x14ac:dyDescent="0.2">
      <c r="B212" s="242"/>
      <c r="C212" s="174"/>
      <c r="D212" s="174"/>
      <c r="E212" s="174"/>
      <c r="F212" s="195" t="s">
        <v>89</v>
      </c>
      <c r="G212" s="231"/>
      <c r="H212" s="289" t="s">
        <v>3527</v>
      </c>
      <c r="I212" s="289"/>
      <c r="J212" s="289"/>
      <c r="K212" s="243"/>
    </row>
    <row r="213" spans="2:11" customFormat="1" ht="15" customHeight="1" x14ac:dyDescent="0.2">
      <c r="B213" s="242"/>
      <c r="C213" s="174"/>
      <c r="D213" s="174"/>
      <c r="E213" s="174"/>
      <c r="F213" s="195" t="s">
        <v>2670</v>
      </c>
      <c r="G213" s="231"/>
      <c r="H213" s="289" t="s">
        <v>3691</v>
      </c>
      <c r="I213" s="289"/>
      <c r="J213" s="289"/>
      <c r="K213" s="243"/>
    </row>
    <row r="214" spans="2:11" customFormat="1" ht="15" customHeight="1" x14ac:dyDescent="0.2">
      <c r="B214" s="242"/>
      <c r="C214" s="174"/>
      <c r="D214" s="174"/>
      <c r="E214" s="174"/>
      <c r="F214" s="195"/>
      <c r="G214" s="231"/>
      <c r="H214" s="222"/>
      <c r="I214" s="222"/>
      <c r="J214" s="222"/>
      <c r="K214" s="243"/>
    </row>
    <row r="215" spans="2:11" customFormat="1" ht="15" customHeight="1" x14ac:dyDescent="0.2">
      <c r="B215" s="242"/>
      <c r="C215" s="174" t="s">
        <v>3651</v>
      </c>
      <c r="D215" s="174"/>
      <c r="E215" s="174"/>
      <c r="F215" s="195">
        <v>1</v>
      </c>
      <c r="G215" s="231"/>
      <c r="H215" s="289" t="s">
        <v>3692</v>
      </c>
      <c r="I215" s="289"/>
      <c r="J215" s="289"/>
      <c r="K215" s="243"/>
    </row>
    <row r="216" spans="2:11" customFormat="1" ht="15" customHeight="1" x14ac:dyDescent="0.2">
      <c r="B216" s="242"/>
      <c r="C216" s="174"/>
      <c r="D216" s="174"/>
      <c r="E216" s="174"/>
      <c r="F216" s="195">
        <v>2</v>
      </c>
      <c r="G216" s="231"/>
      <c r="H216" s="289" t="s">
        <v>3693</v>
      </c>
      <c r="I216" s="289"/>
      <c r="J216" s="289"/>
      <c r="K216" s="243"/>
    </row>
    <row r="217" spans="2:11" customFormat="1" ht="15" customHeight="1" x14ac:dyDescent="0.2">
      <c r="B217" s="242"/>
      <c r="C217" s="174"/>
      <c r="D217" s="174"/>
      <c r="E217" s="174"/>
      <c r="F217" s="195">
        <v>3</v>
      </c>
      <c r="G217" s="231"/>
      <c r="H217" s="289" t="s">
        <v>3694</v>
      </c>
      <c r="I217" s="289"/>
      <c r="J217" s="289"/>
      <c r="K217" s="243"/>
    </row>
    <row r="218" spans="2:11" customFormat="1" ht="15" customHeight="1" x14ac:dyDescent="0.2">
      <c r="B218" s="242"/>
      <c r="C218" s="174"/>
      <c r="D218" s="174"/>
      <c r="E218" s="174"/>
      <c r="F218" s="195">
        <v>4</v>
      </c>
      <c r="G218" s="231"/>
      <c r="H218" s="289" t="s">
        <v>3695</v>
      </c>
      <c r="I218" s="289"/>
      <c r="J218" s="289"/>
      <c r="K218" s="243"/>
    </row>
    <row r="219" spans="2:11" customFormat="1" ht="12.75" customHeight="1" x14ac:dyDescent="0.2">
      <c r="B219" s="244"/>
      <c r="C219" s="245"/>
      <c r="D219" s="245"/>
      <c r="E219" s="245"/>
      <c r="F219" s="245"/>
      <c r="G219" s="245"/>
      <c r="H219" s="245"/>
      <c r="I219" s="245"/>
      <c r="J219" s="245"/>
      <c r="K219" s="246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01.1 - Práce na železničn...</vt:lpstr>
      <vt:lpstr>01.2 - Překážky pro práci...</vt:lpstr>
      <vt:lpstr>01.3 - Materiál železničn...</vt:lpstr>
      <vt:lpstr>02.1 - Manipulace a přepravy</vt:lpstr>
      <vt:lpstr>03.1 - VON</vt:lpstr>
      <vt:lpstr>Pokyny pro vyplnění</vt:lpstr>
      <vt:lpstr>'01.1 - Práce na železničn...'!Názvy_tisku</vt:lpstr>
      <vt:lpstr>'01.2 - Překážky pro práci...'!Názvy_tisku</vt:lpstr>
      <vt:lpstr>'01.3 - Materiál železničn...'!Názvy_tisku</vt:lpstr>
      <vt:lpstr>'02.1 - Manipulace a přepravy'!Názvy_tisku</vt:lpstr>
      <vt:lpstr>'03.1 - VON'!Názvy_tisku</vt:lpstr>
      <vt:lpstr>'Rekapitulace stavby'!Názvy_tisku</vt:lpstr>
      <vt:lpstr>'01.1 - Práce na železničn...'!Oblast_tisku</vt:lpstr>
      <vt:lpstr>'01.2 - Překážky pro práci...'!Oblast_tisku</vt:lpstr>
      <vt:lpstr>'01.3 - Materiál železničn...'!Oblast_tisku</vt:lpstr>
      <vt:lpstr>'02.1 - Manipulace a přepravy'!Oblast_tisku</vt:lpstr>
      <vt:lpstr>'03.1 - VON'!Oblast_tisku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Melichárek Matěj, Bc.</dc:creator>
  <cp:lastModifiedBy>Petříček Roman, Ing.</cp:lastModifiedBy>
  <dcterms:created xsi:type="dcterms:W3CDTF">2025-10-17T08:02:44Z</dcterms:created>
  <dcterms:modified xsi:type="dcterms:W3CDTF">2025-10-21T08:17:03Z</dcterms:modified>
</cp:coreProperties>
</file>